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charts/chart6.xml" ContentType="application/vnd.openxmlformats-officedocument.drawingml.chart+xml"/>
  <Override PartName="/xl/charts/chart5.xml" ContentType="application/vnd.openxmlformats-officedocument.drawingml.chart+xml"/>
  <Override PartName="/xl/charts/chart4.xml" ContentType="application/vnd.openxmlformats-officedocument.drawingml.chart+xml"/>
  <Override PartName="/xl/charts/chart3.xml" ContentType="application/vnd.openxmlformats-officedocument.drawingml.char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Data" sheetId="1" state="visible" r:id="rId2"/>
    <sheet name="Additional Groups info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<sst xmlns="http://schemas.openxmlformats.org/spreadsheetml/2006/main" count="67" uniqueCount="36">
  <si>
    <t xml:space="preserve">2015-2016</t>
  </si>
  <si>
    <t xml:space="preserve">2016-2017</t>
  </si>
  <si>
    <t xml:space="preserve">2017-2018</t>
  </si>
  <si>
    <t xml:space="preserve">2018-2019</t>
  </si>
  <si>
    <t xml:space="preserve">2019-2020</t>
  </si>
  <si>
    <t xml:space="preserve">Total Speakers </t>
  </si>
  <si>
    <t xml:space="preserve">Male </t>
  </si>
  <si>
    <t xml:space="preserve">%Male</t>
  </si>
  <si>
    <t xml:space="preserve">Female</t>
  </si>
  <si>
    <t xml:space="preserve">%Female</t>
  </si>
  <si>
    <t xml:space="preserve">Algebra</t>
  </si>
  <si>
    <t xml:space="preserve">Combinatorics</t>
  </si>
  <si>
    <t xml:space="preserve">Complex Systems</t>
  </si>
  <si>
    <t xml:space="preserve">Geometry and Analysis</t>
  </si>
  <si>
    <t xml:space="preserve">Probability and Applications</t>
  </si>
  <si>
    <t xml:space="preserve">Quantum Algebras</t>
  </si>
  <si>
    <t xml:space="preserve">School Colloquium</t>
  </si>
  <si>
    <t xml:space="preserve">Statistics </t>
  </si>
  <si>
    <t xml:space="preserve">BagLES</t>
  </si>
  <si>
    <t xml:space="preserve">Stochastic Topology</t>
  </si>
  <si>
    <t xml:space="preserve">Total</t>
  </si>
  <si>
    <t xml:space="preserve"> </t>
  </si>
  <si>
    <t xml:space="preserve">% Female</t>
  </si>
  <si>
    <t xml:space="preserve">15-16</t>
  </si>
  <si>
    <t xml:space="preserve">16-17</t>
  </si>
  <si>
    <t xml:space="preserve">17-18</t>
  </si>
  <si>
    <t xml:space="preserve">18-19</t>
  </si>
  <si>
    <t xml:space="preserve">19-20</t>
  </si>
  <si>
    <t xml:space="preserve">Complex Systems and Networks</t>
  </si>
  <si>
    <t xml:space="preserve">Probability and Analysis</t>
  </si>
  <si>
    <t xml:space="preserve">School Average</t>
  </si>
  <si>
    <t xml:space="preserve">Statistical Mechanics Study Group</t>
  </si>
  <si>
    <t xml:space="preserve">2016 - 17</t>
  </si>
  <si>
    <t xml:space="preserve">2 speakers both male</t>
  </si>
  <si>
    <t xml:space="preserve">BagLES 2016-17 </t>
  </si>
  <si>
    <t xml:space="preserve">Internal only panel discsussions 2 female -  11 male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</si>
</sst>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%"/>
    <numFmt numFmtId="166" formatCode="0.0%"/>
    <numFmt numFmtId="167" formatCode="0.00%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8"/>
      <color rgb="FF000000"/>
      <name val="Calibri"/>
      <family val="2"/>
    </font>
    <font>
      <sz val="10"/>
      <color rgb="FF000000"/>
      <name val="Calibri"/>
      <family val="2"/>
    </font>
    <font>
      <b val="true"/>
      <sz val="14"/>
      <color rgb="FF595959"/>
      <name val="Calibri"/>
      <family val="2"/>
    </font>
    <font>
      <sz val="9"/>
      <color rgb="FF59595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EFEFF0"/>
        <bgColor rgb="FFFFFFCC"/>
      </patternFill>
    </fill>
    <fill>
      <patternFill patternType="solid">
        <fgColor rgb="FFFFFF00"/>
        <bgColor rgb="FFFFFF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3" borderId="1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EFEFF0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5F7530"/>
      <rgbColor rgb="FF800080"/>
      <rgbColor rgb="FF008080"/>
      <rgbColor rgb="FFC0C0C0"/>
      <rgbColor rgb="FF878787"/>
      <rgbColor rgb="FF9999FF"/>
      <rgbColor rgb="FF7030A0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66"/>
      <rgbColor rgb="FF99CCFF"/>
      <rgbColor rgb="FFFF99CC"/>
      <rgbColor rgb="FFCC99FF"/>
      <rgbColor rgb="FFFCD5B5"/>
      <rgbColor rgb="FF4F81BD"/>
      <rgbColor rgb="FF4BACC6"/>
      <rgbColor rgb="FF9BBB59"/>
      <rgbColor rgb="FFFFCC00"/>
      <rgbColor rgb="FFF79646"/>
      <rgbColor rgb="FFFF6600"/>
      <rgbColor rgb="FF595959"/>
      <rgbColor rgb="FF969696"/>
      <rgbColor rgb="FF003366"/>
      <rgbColor rgb="FF339966"/>
      <rgbColor rgb="FF003300"/>
      <rgbColor rgb="FF333300"/>
      <rgbColor rgb="FF993300"/>
      <rgbColor rgb="FFC0504D"/>
      <rgbColor rgb="FF2C4D75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sz="1800" spc="-1" strike="noStrike">
                <a:solidFill>
                  <a:srgbClr val="000000"/>
                </a:solidFill>
                <a:latin typeface="Calibri"/>
              </a:defRPr>
            </a:pPr>
            <a:r>
              <a:rPr b="1" sz="1800" spc="-1" strike="noStrike">
                <a:solidFill>
                  <a:srgbClr val="000000"/>
                </a:solidFill>
                <a:latin typeface="Calibri"/>
              </a:rPr>
              <a:t>2015-2016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barChart>
        <c:barDir val="col"/>
        <c:grouping val="percentStacked"/>
        <c:varyColors val="0"/>
        <c:ser>
          <c:idx val="0"/>
          <c:order val="0"/>
          <c:tx>
            <c:strRef>
              <c:f>Data!$C$2</c:f>
              <c:strCache>
                <c:ptCount val="1"/>
                <c:pt idx="0">
                  <c:v>Male 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invertIfNegative val="0"/>
          <c:dLbls>
            <c:numFmt formatCode="General" sourceLinked="1"/>
            <c:dLblPos val="ct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Data!$A$3:$A$10</c:f>
              <c:strCache>
                <c:ptCount val="8"/>
                <c:pt idx="0">
                  <c:v>Algebra</c:v>
                </c:pt>
                <c:pt idx="1">
                  <c:v>Combinatorics</c:v>
                </c:pt>
                <c:pt idx="2">
                  <c:v>Complex Systems</c:v>
                </c:pt>
                <c:pt idx="3">
                  <c:v>Geometry and Analysis</c:v>
                </c:pt>
                <c:pt idx="4">
                  <c:v>Probability and Applications</c:v>
                </c:pt>
                <c:pt idx="5">
                  <c:v>Quantum Algebras</c:v>
                </c:pt>
                <c:pt idx="6">
                  <c:v>School Colloquium</c:v>
                </c:pt>
                <c:pt idx="7">
                  <c:v>Statistics </c:v>
                </c:pt>
              </c:strCache>
            </c:strRef>
          </c:cat>
          <c:val>
            <c:numRef>
              <c:f>Data!$C$3:$C$10</c:f>
              <c:numCache>
                <c:formatCode>General</c:formatCode>
                <c:ptCount val="8"/>
                <c:pt idx="0">
                  <c:v>7</c:v>
                </c:pt>
                <c:pt idx="1">
                  <c:v>20</c:v>
                </c:pt>
                <c:pt idx="2">
                  <c:v>30</c:v>
                </c:pt>
                <c:pt idx="3">
                  <c:v>19</c:v>
                </c:pt>
                <c:pt idx="4">
                  <c:v>15</c:v>
                </c:pt>
                <c:pt idx="5">
                  <c:v>10</c:v>
                </c:pt>
                <c:pt idx="6">
                  <c:v>3</c:v>
                </c:pt>
                <c:pt idx="7">
                  <c:v>14</c:v>
                </c:pt>
              </c:numCache>
            </c:numRef>
          </c:val>
        </c:ser>
        <c:ser>
          <c:idx val="1"/>
          <c:order val="1"/>
          <c:tx>
            <c:strRef>
              <c:f>Data!$E$2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rgbClr val="000000"/>
              </a:solidFill>
            </a:ln>
          </c:spPr>
          <c:invertIfNegative val="0"/>
          <c:dLbls>
            <c:numFmt formatCode="General" sourceLinked="1"/>
            <c:dLblPos val="ct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Data!$A$3:$A$10</c:f>
              <c:strCache>
                <c:ptCount val="8"/>
                <c:pt idx="0">
                  <c:v>Algebra</c:v>
                </c:pt>
                <c:pt idx="1">
                  <c:v>Combinatorics</c:v>
                </c:pt>
                <c:pt idx="2">
                  <c:v>Complex Systems</c:v>
                </c:pt>
                <c:pt idx="3">
                  <c:v>Geometry and Analysis</c:v>
                </c:pt>
                <c:pt idx="4">
                  <c:v>Probability and Applications</c:v>
                </c:pt>
                <c:pt idx="5">
                  <c:v>Quantum Algebras</c:v>
                </c:pt>
                <c:pt idx="6">
                  <c:v>School Colloquium</c:v>
                </c:pt>
                <c:pt idx="7">
                  <c:v>Statistics </c:v>
                </c:pt>
              </c:strCache>
            </c:strRef>
          </c:cat>
          <c:val>
            <c:numRef>
              <c:f>Data!$E$3:$E$10</c:f>
              <c:numCache>
                <c:formatCode>General</c:formatCode>
                <c:ptCount val="8"/>
                <c:pt idx="0">
                  <c:v>1</c:v>
                </c:pt>
                <c:pt idx="1">
                  <c:v>4</c:v>
                </c:pt>
                <c:pt idx="2">
                  <c:v>3</c:v>
                </c:pt>
                <c:pt idx="3">
                  <c:v>5</c:v>
                </c:pt>
                <c:pt idx="4">
                  <c:v>2</c:v>
                </c:pt>
                <c:pt idx="5">
                  <c:v>3</c:v>
                </c:pt>
                <c:pt idx="6">
                  <c:v>0</c:v>
                </c:pt>
                <c:pt idx="7">
                  <c:v>5</c:v>
                </c:pt>
              </c:numCache>
            </c:numRef>
          </c:val>
        </c:ser>
        <c:gapWidth val="150"/>
        <c:overlap val="100"/>
        <c:axId val="87594253"/>
        <c:axId val="40705690"/>
      </c:barChart>
      <c:catAx>
        <c:axId val="8759425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40705690"/>
        <c:crosses val="autoZero"/>
        <c:auto val="1"/>
        <c:lblAlgn val="ctr"/>
        <c:lblOffset val="100"/>
      </c:catAx>
      <c:valAx>
        <c:axId val="40705690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0%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87594253"/>
        <c:crosses val="autoZero"/>
      </c:valAx>
      <c:spPr>
        <a:solidFill>
          <a:srgbClr val="ffffff"/>
        </a:solidFill>
        <a:ln>
          <a:noFill/>
        </a:ln>
      </c:spPr>
    </c:plotArea>
    <c:legend>
      <c:layout>
        <c:manualLayout>
          <c:xMode val="edge"/>
          <c:yMode val="edge"/>
          <c:x val="0.851098206474191"/>
          <c:y val="0.235727252843395"/>
          <c:w val="0.129457349081365"/>
          <c:h val="0.1674343832021"/>
        </c:manualLayout>
      </c:layout>
      <c:spPr>
        <a:noFill/>
        <a:ln>
          <a:noFill/>
        </a:ln>
      </c:spPr>
      <c:txPr>
        <a:bodyPr/>
        <a:lstStyle/>
        <a:p>
          <a:pPr>
            <a:defRPr b="0" sz="1000" spc="-1" strike="noStrike">
              <a:solidFill>
                <a:srgbClr val="000000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sz="1800" spc="-1" strike="noStrike">
                <a:solidFill>
                  <a:srgbClr val="000000"/>
                </a:solidFill>
                <a:latin typeface="Calibri"/>
              </a:defRPr>
            </a:pPr>
            <a:r>
              <a:rPr b="1" sz="1800" spc="-1" strike="noStrike">
                <a:solidFill>
                  <a:srgbClr val="000000"/>
                </a:solidFill>
                <a:latin typeface="Calibri"/>
              </a:rPr>
              <a:t>2016-2017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barChart>
        <c:barDir val="col"/>
        <c:grouping val="percentStacked"/>
        <c:varyColors val="0"/>
        <c:ser>
          <c:idx val="0"/>
          <c:order val="0"/>
          <c:tx>
            <c:strRef>
              <c:f>Data!$H$2</c:f>
              <c:strCache>
                <c:ptCount val="1"/>
                <c:pt idx="0">
                  <c:v>Male 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invertIfNegative val="0"/>
          <c:dLbls>
            <c:numFmt formatCode="General" sourceLinked="1"/>
            <c:dLblPos val="ct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Data!$A$3:$A$12</c:f>
              <c:strCache>
                <c:ptCount val="10"/>
                <c:pt idx="0">
                  <c:v>Algebra</c:v>
                </c:pt>
                <c:pt idx="1">
                  <c:v>Combinatorics</c:v>
                </c:pt>
                <c:pt idx="2">
                  <c:v>Complex Systems</c:v>
                </c:pt>
                <c:pt idx="3">
                  <c:v>Geometry and Analysis</c:v>
                </c:pt>
                <c:pt idx="4">
                  <c:v>Probability and Applications</c:v>
                </c:pt>
                <c:pt idx="5">
                  <c:v>Quantum Algebras</c:v>
                </c:pt>
                <c:pt idx="6">
                  <c:v>School Colloquium</c:v>
                </c:pt>
                <c:pt idx="7">
                  <c:v>Statistics </c:v>
                </c:pt>
                <c:pt idx="8">
                  <c:v>BagLES</c:v>
                </c:pt>
                <c:pt idx="9">
                  <c:v>Stochastic Topology</c:v>
                </c:pt>
              </c:strCache>
            </c:strRef>
          </c:cat>
          <c:val>
            <c:numRef>
              <c:f>Data!$H$3:$H$12</c:f>
              <c:numCache>
                <c:formatCode>General</c:formatCode>
                <c:ptCount val="10"/>
                <c:pt idx="0">
                  <c:v>13</c:v>
                </c:pt>
                <c:pt idx="1">
                  <c:v>21</c:v>
                </c:pt>
                <c:pt idx="2">
                  <c:v>21</c:v>
                </c:pt>
                <c:pt idx="3">
                  <c:v>26</c:v>
                </c:pt>
                <c:pt idx="4">
                  <c:v>14</c:v>
                </c:pt>
                <c:pt idx="5">
                  <c:v>13</c:v>
                </c:pt>
                <c:pt idx="6">
                  <c:v>6</c:v>
                </c:pt>
                <c:pt idx="7">
                  <c:v>12</c:v>
                </c:pt>
                <c:pt idx="8">
                  <c:v/>
                </c:pt>
                <c:pt idx="9">
                  <c:v>13</c:v>
                </c:pt>
              </c:numCache>
            </c:numRef>
          </c:val>
        </c:ser>
        <c:ser>
          <c:idx val="1"/>
          <c:order val="1"/>
          <c:tx>
            <c:strRef>
              <c:f>Data!$J$2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rgbClr val="000000"/>
              </a:solidFill>
            </a:ln>
          </c:spPr>
          <c:invertIfNegative val="0"/>
          <c:dLbls>
            <c:numFmt formatCode="General" sourceLinked="1"/>
            <c:dLblPos val="ct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Data!$A$3:$A$12</c:f>
              <c:strCache>
                <c:ptCount val="10"/>
                <c:pt idx="0">
                  <c:v>Algebra</c:v>
                </c:pt>
                <c:pt idx="1">
                  <c:v>Combinatorics</c:v>
                </c:pt>
                <c:pt idx="2">
                  <c:v>Complex Systems</c:v>
                </c:pt>
                <c:pt idx="3">
                  <c:v>Geometry and Analysis</c:v>
                </c:pt>
                <c:pt idx="4">
                  <c:v>Probability and Applications</c:v>
                </c:pt>
                <c:pt idx="5">
                  <c:v>Quantum Algebras</c:v>
                </c:pt>
                <c:pt idx="6">
                  <c:v>School Colloquium</c:v>
                </c:pt>
                <c:pt idx="7">
                  <c:v>Statistics </c:v>
                </c:pt>
                <c:pt idx="8">
                  <c:v>BagLES</c:v>
                </c:pt>
                <c:pt idx="9">
                  <c:v>Stochastic Topology</c:v>
                </c:pt>
              </c:strCache>
            </c:strRef>
          </c:cat>
          <c:val>
            <c:numRef>
              <c:f>Data!$J$3:$J$12</c:f>
              <c:numCache>
                <c:formatCode>General</c:formatCode>
                <c:ptCount val="10"/>
                <c:pt idx="0">
                  <c:v>3</c:v>
                </c:pt>
                <c:pt idx="1">
                  <c:v>2</c:v>
                </c:pt>
                <c:pt idx="2">
                  <c:v>4</c:v>
                </c:pt>
                <c:pt idx="3">
                  <c:v>2</c:v>
                </c:pt>
                <c:pt idx="4">
                  <c:v>4</c:v>
                </c:pt>
                <c:pt idx="5">
                  <c:v>1</c:v>
                </c:pt>
                <c:pt idx="6">
                  <c:v>0</c:v>
                </c:pt>
                <c:pt idx="7">
                  <c:v>2</c:v>
                </c:pt>
                <c:pt idx="8">
                  <c:v/>
                </c:pt>
                <c:pt idx="9">
                  <c:v>1</c:v>
                </c:pt>
              </c:numCache>
            </c:numRef>
          </c:val>
        </c:ser>
        <c:gapWidth val="150"/>
        <c:overlap val="100"/>
        <c:axId val="97494441"/>
        <c:axId val="18515010"/>
      </c:barChart>
      <c:catAx>
        <c:axId val="9749444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18515010"/>
        <c:crosses val="autoZero"/>
        <c:auto val="1"/>
        <c:lblAlgn val="ctr"/>
        <c:lblOffset val="100"/>
      </c:catAx>
      <c:valAx>
        <c:axId val="18515010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0%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97494441"/>
        <c:crosses val="autoZero"/>
      </c:valAx>
      <c:spPr>
        <a:solidFill>
          <a:srgbClr val="ffffff"/>
        </a:solidFill>
        <a:ln>
          <a:noFill/>
        </a:ln>
      </c:spPr>
    </c:plotArea>
    <c:legend>
      <c:layout>
        <c:manualLayout>
          <c:xMode val="edge"/>
          <c:yMode val="edge"/>
          <c:x val="0.851098206474191"/>
          <c:y val="0.235727252843395"/>
          <c:w val="0.129457349081365"/>
          <c:h val="0.1674343832021"/>
        </c:manualLayout>
      </c:layout>
      <c:spPr>
        <a:noFill/>
        <a:ln>
          <a:noFill/>
        </a:ln>
      </c:spPr>
      <c:txPr>
        <a:bodyPr/>
        <a:lstStyle/>
        <a:p>
          <a:pPr>
            <a:defRPr b="0" sz="1000" spc="-1" strike="noStrike">
              <a:solidFill>
                <a:srgbClr val="000000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sz="1400" spc="-1" strike="noStrike">
                <a:solidFill>
                  <a:srgbClr val="595959"/>
                </a:solidFill>
                <a:latin typeface="Calibri"/>
              </a:defRPr>
            </a:pPr>
            <a:r>
              <a:rPr b="1" sz="1400" spc="-1" strike="noStrike">
                <a:solidFill>
                  <a:srgbClr val="595959"/>
                </a:solidFill>
                <a:latin typeface="Calibri"/>
              </a:rPr>
              <a:t>Percentage of female seminar speakers by year</a:t>
            </a:r>
          </a:p>
        </c:rich>
      </c:tx>
      <c:layout>
        <c:manualLayout>
          <c:xMode val="edge"/>
          <c:yMode val="edge"/>
          <c:x val="0.344284176533907"/>
          <c:y val="0.0180865200059058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9332615715823"/>
          <c:y val="0.0826074117820759"/>
          <c:w val="0.811711517761033"/>
          <c:h val="0.670456223239333"/>
        </c:manualLayout>
      </c:layout>
      <c:lineChart>
        <c:grouping val="standard"/>
        <c:varyColors val="0"/>
        <c:ser>
          <c:idx val="0"/>
          <c:order val="0"/>
          <c:tx>
            <c:strRef>
              <c:f>Data!$A$18</c:f>
              <c:strCache>
                <c:ptCount val="1"/>
                <c:pt idx="0">
                  <c:v>Algebra</c:v>
                </c:pt>
              </c:strCache>
            </c:strRef>
          </c:tx>
          <c:spPr>
            <a:solidFill>
              <a:srgbClr val="4f81bd"/>
            </a:solidFill>
            <a:ln w="28440">
              <a:solidFill>
                <a:srgbClr val="4f81bd"/>
              </a:solidFill>
              <a:round/>
            </a:ln>
          </c:spPr>
          <c:marker>
            <c:symbol val="none"/>
          </c:marker>
          <c:dLbls>
            <c:numFmt formatCode="0.0%" sourceLinked="1"/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Data!$B$17:$F$17</c:f>
              <c:strCache>
                <c:ptCount val="5"/>
                <c:pt idx="0">
                  <c:v>15-16</c:v>
                </c:pt>
                <c:pt idx="1">
                  <c:v>16-17</c:v>
                </c:pt>
                <c:pt idx="2">
                  <c:v>17-18</c:v>
                </c:pt>
                <c:pt idx="3">
                  <c:v>18-19</c:v>
                </c:pt>
                <c:pt idx="4">
                  <c:v>19-20</c:v>
                </c:pt>
              </c:strCache>
            </c:strRef>
          </c:cat>
          <c:val>
            <c:numRef>
              <c:f>Data!$B$18:$F$18</c:f>
              <c:numCache>
                <c:formatCode>General</c:formatCode>
                <c:ptCount val="5"/>
                <c:pt idx="0">
                  <c:v>0.125</c:v>
                </c:pt>
                <c:pt idx="1">
                  <c:v>0.1875</c:v>
                </c:pt>
                <c:pt idx="2">
                  <c:v>0.25</c:v>
                </c:pt>
                <c:pt idx="3">
                  <c:v>0.166666666666667</c:v>
                </c:pt>
                <c:pt idx="4">
                  <c:v>0.411764705882353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Data!$A$19</c:f>
              <c:strCache>
                <c:ptCount val="1"/>
                <c:pt idx="0">
                  <c:v>Combinatorics</c:v>
                </c:pt>
              </c:strCache>
            </c:strRef>
          </c:tx>
          <c:spPr>
            <a:solidFill>
              <a:srgbClr val="c0504d"/>
            </a:solidFill>
            <a:ln w="28440">
              <a:solidFill>
                <a:srgbClr val="c0504d"/>
              </a:solidFill>
              <a:round/>
            </a:ln>
          </c:spPr>
          <c:marker>
            <c:symbol val="none"/>
          </c:marker>
          <c:dLbls>
            <c:numFmt formatCode="0.0%" sourceLinked="1"/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Data!$B$17:$F$17</c:f>
              <c:strCache>
                <c:ptCount val="5"/>
                <c:pt idx="0">
                  <c:v>15-16</c:v>
                </c:pt>
                <c:pt idx="1">
                  <c:v>16-17</c:v>
                </c:pt>
                <c:pt idx="2">
                  <c:v>17-18</c:v>
                </c:pt>
                <c:pt idx="3">
                  <c:v>18-19</c:v>
                </c:pt>
                <c:pt idx="4">
                  <c:v>19-20</c:v>
                </c:pt>
              </c:strCache>
            </c:strRef>
          </c:cat>
          <c:val>
            <c:numRef>
              <c:f>Data!$B$19:$F$19</c:f>
              <c:numCache>
                <c:formatCode>General</c:formatCode>
                <c:ptCount val="5"/>
                <c:pt idx="0">
                  <c:v>0.166666666666667</c:v>
                </c:pt>
                <c:pt idx="1">
                  <c:v>0.0869565217391304</c:v>
                </c:pt>
                <c:pt idx="2">
                  <c:v>0.12</c:v>
                </c:pt>
                <c:pt idx="3">
                  <c:v>0.291666666666667</c:v>
                </c:pt>
                <c:pt idx="4">
                  <c:v>0.117647058823529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Data!$A$20</c:f>
              <c:strCache>
                <c:ptCount val="1"/>
                <c:pt idx="0">
                  <c:v>Complex Systems and Networks</c:v>
                </c:pt>
              </c:strCache>
            </c:strRef>
          </c:tx>
          <c:spPr>
            <a:solidFill>
              <a:srgbClr val="9bbb59"/>
            </a:solidFill>
            <a:ln w="28440">
              <a:solidFill>
                <a:srgbClr val="9bbb59"/>
              </a:solidFill>
              <a:round/>
            </a:ln>
          </c:spPr>
          <c:marker>
            <c:symbol val="none"/>
          </c:marker>
          <c:dLbls>
            <c:numFmt formatCode="0.0%" sourceLinked="1"/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Data!$B$17:$F$17</c:f>
              <c:strCache>
                <c:ptCount val="5"/>
                <c:pt idx="0">
                  <c:v>15-16</c:v>
                </c:pt>
                <c:pt idx="1">
                  <c:v>16-17</c:v>
                </c:pt>
                <c:pt idx="2">
                  <c:v>17-18</c:v>
                </c:pt>
                <c:pt idx="3">
                  <c:v>18-19</c:v>
                </c:pt>
                <c:pt idx="4">
                  <c:v>19-20</c:v>
                </c:pt>
              </c:strCache>
            </c:strRef>
          </c:cat>
          <c:val>
            <c:numRef>
              <c:f>Data!$B$20:$F$20</c:f>
              <c:numCache>
                <c:formatCode>General</c:formatCode>
                <c:ptCount val="5"/>
                <c:pt idx="0">
                  <c:v>0.0909090909090909</c:v>
                </c:pt>
                <c:pt idx="1">
                  <c:v>0.16</c:v>
                </c:pt>
                <c:pt idx="2">
                  <c:v>0.16</c:v>
                </c:pt>
                <c:pt idx="3">
                  <c:v>0.259259259259259</c:v>
                </c:pt>
                <c:pt idx="4">
                  <c:v>0.25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Data!$A$21</c:f>
              <c:strCache>
                <c:ptCount val="1"/>
                <c:pt idx="0">
                  <c:v>Geometry and Analysis</c:v>
                </c:pt>
              </c:strCache>
            </c:strRef>
          </c:tx>
          <c:spPr>
            <a:solidFill>
              <a:srgbClr val="fcd5b5"/>
            </a:solidFill>
            <a:ln w="28440">
              <a:solidFill>
                <a:srgbClr val="fcd5b5"/>
              </a:solidFill>
              <a:round/>
            </a:ln>
          </c:spPr>
          <c:marker>
            <c:symbol val="none"/>
          </c:marker>
          <c:dLbls>
            <c:numFmt formatCode="0.0%" sourceLinked="1"/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Data!$B$17:$F$17</c:f>
              <c:strCache>
                <c:ptCount val="5"/>
                <c:pt idx="0">
                  <c:v>15-16</c:v>
                </c:pt>
                <c:pt idx="1">
                  <c:v>16-17</c:v>
                </c:pt>
                <c:pt idx="2">
                  <c:v>17-18</c:v>
                </c:pt>
                <c:pt idx="3">
                  <c:v>18-19</c:v>
                </c:pt>
                <c:pt idx="4">
                  <c:v>19-20</c:v>
                </c:pt>
              </c:strCache>
            </c:strRef>
          </c:cat>
          <c:val>
            <c:numRef>
              <c:f>Data!$B$21:$F$21</c:f>
              <c:numCache>
                <c:formatCode>General</c:formatCode>
                <c:ptCount val="5"/>
                <c:pt idx="0">
                  <c:v>0.208333333333333</c:v>
                </c:pt>
                <c:pt idx="1">
                  <c:v>0.0714285714285714</c:v>
                </c:pt>
                <c:pt idx="2">
                  <c:v>0.0588235294117647</c:v>
                </c:pt>
                <c:pt idx="3">
                  <c:v>0.0869565217391304</c:v>
                </c:pt>
                <c:pt idx="4">
                  <c:v>0.206896551724138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Data!$A$22</c:f>
              <c:strCache>
                <c:ptCount val="1"/>
                <c:pt idx="0">
                  <c:v>Probability and Analysis</c:v>
                </c:pt>
              </c:strCache>
            </c:strRef>
          </c:tx>
          <c:spPr>
            <a:solidFill>
              <a:srgbClr val="4bacc6"/>
            </a:solidFill>
            <a:ln w="28440">
              <a:solidFill>
                <a:srgbClr val="4bacc6"/>
              </a:solidFill>
              <a:round/>
            </a:ln>
          </c:spPr>
          <c:marker>
            <c:symbol val="none"/>
          </c:marker>
          <c:dLbls>
            <c:numFmt formatCode="0.0%" sourceLinked="1"/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Data!$B$17:$F$17</c:f>
              <c:strCache>
                <c:ptCount val="5"/>
                <c:pt idx="0">
                  <c:v>15-16</c:v>
                </c:pt>
                <c:pt idx="1">
                  <c:v>16-17</c:v>
                </c:pt>
                <c:pt idx="2">
                  <c:v>17-18</c:v>
                </c:pt>
                <c:pt idx="3">
                  <c:v>18-19</c:v>
                </c:pt>
                <c:pt idx="4">
                  <c:v>19-20</c:v>
                </c:pt>
              </c:strCache>
            </c:strRef>
          </c:cat>
          <c:val>
            <c:numRef>
              <c:f>Data!$B$22:$F$22</c:f>
              <c:numCache>
                <c:formatCode>General</c:formatCode>
                <c:ptCount val="5"/>
                <c:pt idx="0">
                  <c:v>0.117647058823529</c:v>
                </c:pt>
                <c:pt idx="1">
                  <c:v>0.222222222222222</c:v>
                </c:pt>
                <c:pt idx="2">
                  <c:v>0.130434782608696</c:v>
                </c:pt>
                <c:pt idx="3">
                  <c:v>0.136363636363636</c:v>
                </c:pt>
                <c:pt idx="4">
                  <c:v>0.142857142857143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Data!$A$23</c:f>
              <c:strCache>
                <c:ptCount val="1"/>
                <c:pt idx="0">
                  <c:v>Quantum Algebras</c:v>
                </c:pt>
              </c:strCache>
            </c:strRef>
          </c:tx>
          <c:spPr>
            <a:solidFill>
              <a:srgbClr val="f79646"/>
            </a:solidFill>
            <a:ln w="28440">
              <a:solidFill>
                <a:srgbClr val="f79646"/>
              </a:solidFill>
              <a:round/>
            </a:ln>
          </c:spPr>
          <c:marker>
            <c:symbol val="none"/>
          </c:marker>
          <c:dLbls>
            <c:numFmt formatCode="0.0%" sourceLinked="1"/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Data!$B$17:$F$17</c:f>
              <c:strCache>
                <c:ptCount val="5"/>
                <c:pt idx="0">
                  <c:v>15-16</c:v>
                </c:pt>
                <c:pt idx="1">
                  <c:v>16-17</c:v>
                </c:pt>
                <c:pt idx="2">
                  <c:v>17-18</c:v>
                </c:pt>
                <c:pt idx="3">
                  <c:v>18-19</c:v>
                </c:pt>
                <c:pt idx="4">
                  <c:v>19-20</c:v>
                </c:pt>
              </c:strCache>
            </c:strRef>
          </c:cat>
          <c:val>
            <c:numRef>
              <c:f>Data!$B$23:$F$23</c:f>
              <c:numCache>
                <c:formatCode>General</c:formatCode>
                <c:ptCount val="5"/>
                <c:pt idx="0">
                  <c:v>0.230769230769231</c:v>
                </c:pt>
                <c:pt idx="1">
                  <c:v>0.0714285714285714</c:v>
                </c:pt>
                <c:pt idx="2">
                  <c:v>0</c:v>
                </c:pt>
                <c:pt idx="3">
                  <c:v>0.0769230769230769</c:v>
                </c:pt>
                <c:pt idx="4">
                  <c:v>0.0769230769230769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Data!$A$24</c:f>
              <c:strCache>
                <c:ptCount val="1"/>
                <c:pt idx="0">
                  <c:v>School Colloquium</c:v>
                </c:pt>
              </c:strCache>
            </c:strRef>
          </c:tx>
          <c:spPr>
            <a:solidFill>
              <a:srgbClr val="2c4d75"/>
            </a:solidFill>
            <a:ln w="28440">
              <a:solidFill>
                <a:srgbClr val="2c4d75"/>
              </a:solidFill>
              <a:round/>
            </a:ln>
          </c:spPr>
          <c:marker>
            <c:symbol val="none"/>
          </c:marker>
          <c:dLbls>
            <c:numFmt formatCode="0.0%" sourceLinked="1"/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Data!$B$17:$F$17</c:f>
              <c:strCache>
                <c:ptCount val="5"/>
                <c:pt idx="0">
                  <c:v>15-16</c:v>
                </c:pt>
                <c:pt idx="1">
                  <c:v>16-17</c:v>
                </c:pt>
                <c:pt idx="2">
                  <c:v>17-18</c:v>
                </c:pt>
                <c:pt idx="3">
                  <c:v>18-19</c:v>
                </c:pt>
                <c:pt idx="4">
                  <c:v>19-20</c:v>
                </c:pt>
              </c:strCache>
            </c:strRef>
          </c:cat>
          <c:val>
            <c:numRef>
              <c:f>Data!$B$24:$F$24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0.125</c:v>
                </c:pt>
                <c:pt idx="3">
                  <c:v>0.2</c:v>
                </c:pt>
                <c:pt idx="4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Data!$A$25</c:f>
              <c:strCache>
                <c:ptCount val="1"/>
                <c:pt idx="0">
                  <c:v>Statistics </c:v>
                </c:pt>
              </c:strCache>
            </c:strRef>
          </c:tx>
          <c:spPr>
            <a:solidFill>
              <a:srgbClr val="ff0000"/>
            </a:solidFill>
            <a:ln w="28440">
              <a:solidFill>
                <a:srgbClr val="ff0000"/>
              </a:solidFill>
              <a:round/>
            </a:ln>
          </c:spPr>
          <c:marker>
            <c:symbol val="none"/>
          </c:marker>
          <c:dLbls>
            <c:numFmt formatCode="0.0%" sourceLinked="1"/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Data!$B$17:$F$17</c:f>
              <c:strCache>
                <c:ptCount val="5"/>
                <c:pt idx="0">
                  <c:v>15-16</c:v>
                </c:pt>
                <c:pt idx="1">
                  <c:v>16-17</c:v>
                </c:pt>
                <c:pt idx="2">
                  <c:v>17-18</c:v>
                </c:pt>
                <c:pt idx="3">
                  <c:v>18-19</c:v>
                </c:pt>
                <c:pt idx="4">
                  <c:v>19-20</c:v>
                </c:pt>
              </c:strCache>
            </c:strRef>
          </c:cat>
          <c:val>
            <c:numRef>
              <c:f>Data!$B$25:$F$25</c:f>
              <c:numCache>
                <c:formatCode>General</c:formatCode>
                <c:ptCount val="5"/>
                <c:pt idx="0">
                  <c:v>0.263157894736842</c:v>
                </c:pt>
                <c:pt idx="1">
                  <c:v>0.142857142857143</c:v>
                </c:pt>
                <c:pt idx="2">
                  <c:v>0.6</c:v>
                </c:pt>
                <c:pt idx="3">
                  <c:v>0.555555555555556</c:v>
                </c:pt>
                <c:pt idx="4">
                  <c:v>0.285714285714286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Data!$A$26</c:f>
              <c:strCache>
                <c:ptCount val="1"/>
                <c:pt idx="0">
                  <c:v>BagLES</c:v>
                </c:pt>
              </c:strCache>
            </c:strRef>
          </c:tx>
          <c:spPr>
            <a:solidFill>
              <a:srgbClr val="5f7530"/>
            </a:solidFill>
            <a:ln w="28440">
              <a:solidFill>
                <a:srgbClr val="5f7530"/>
              </a:solidFill>
              <a:round/>
            </a:ln>
          </c:spPr>
          <c:marker>
            <c:symbol val="none"/>
          </c:marker>
          <c:dLbls>
            <c:numFmt formatCode="0.0%" sourceLinked="1"/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Data!$B$17:$F$17</c:f>
              <c:strCache>
                <c:ptCount val="5"/>
                <c:pt idx="0">
                  <c:v>15-16</c:v>
                </c:pt>
                <c:pt idx="1">
                  <c:v>16-17</c:v>
                </c:pt>
                <c:pt idx="2">
                  <c:v>17-18</c:v>
                </c:pt>
                <c:pt idx="3">
                  <c:v>18-19</c:v>
                </c:pt>
                <c:pt idx="4">
                  <c:v>19-20</c:v>
                </c:pt>
              </c:strCache>
            </c:strRef>
          </c:cat>
          <c:val>
            <c:numRef>
              <c:f>Data!$B$26:$F$26</c:f>
              <c:numCache>
                <c:formatCode>General</c:formatCode>
                <c:ptCount val="5"/>
                <c:pt idx="0">
                  <c:v/>
                </c:pt>
                <c:pt idx="1">
                  <c:v/>
                </c:pt>
                <c:pt idx="2">
                  <c:v>0.5</c:v>
                </c:pt>
                <c:pt idx="3">
                  <c:v/>
                </c:pt>
                <c:pt idx="4">
                  <c:v/>
                </c:pt>
              </c:numCache>
            </c:numRef>
          </c:val>
          <c:smooth val="0"/>
        </c:ser>
        <c:ser>
          <c:idx val="9"/>
          <c:order val="9"/>
          <c:tx>
            <c:strRef>
              <c:f>Data!$A$27</c:f>
              <c:strCache>
                <c:ptCount val="1"/>
                <c:pt idx="0">
                  <c:v>Stochastic Topology</c:v>
                </c:pt>
              </c:strCache>
            </c:strRef>
          </c:tx>
          <c:spPr>
            <a:solidFill>
              <a:srgbClr val="7030a0"/>
            </a:solidFill>
            <a:ln w="28440">
              <a:solidFill>
                <a:srgbClr val="7030a0"/>
              </a:solidFill>
              <a:round/>
            </a:ln>
          </c:spPr>
          <c:marker>
            <c:symbol val="none"/>
          </c:marker>
          <c:dLbls>
            <c:numFmt formatCode="0.0%" sourceLinked="1"/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Data!$B$17:$F$17</c:f>
              <c:strCache>
                <c:ptCount val="5"/>
                <c:pt idx="0">
                  <c:v>15-16</c:v>
                </c:pt>
                <c:pt idx="1">
                  <c:v>16-17</c:v>
                </c:pt>
                <c:pt idx="2">
                  <c:v>17-18</c:v>
                </c:pt>
                <c:pt idx="3">
                  <c:v>18-19</c:v>
                </c:pt>
                <c:pt idx="4">
                  <c:v>19-20</c:v>
                </c:pt>
              </c:strCache>
            </c:strRef>
          </c:cat>
          <c:val>
            <c:numRef>
              <c:f>Data!$B$27:$F$27</c:f>
              <c:numCache>
                <c:formatCode>General</c:formatCode>
                <c:ptCount val="5"/>
                <c:pt idx="0">
                  <c:v/>
                </c:pt>
                <c:pt idx="1">
                  <c:v>0.0714285714285714</c:v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</c:numCache>
            </c:numRef>
          </c:val>
          <c:smooth val="0"/>
        </c:ser>
        <c:ser>
          <c:idx val="10"/>
          <c:order val="10"/>
          <c:tx>
            <c:strRef>
              <c:f>Data!$A$28</c:f>
              <c:strCache>
                <c:ptCount val="1"/>
                <c:pt idx="0">
                  <c:v>School Average</c:v>
                </c:pt>
              </c:strCache>
            </c:strRef>
          </c:tx>
          <c:spPr>
            <a:solidFill>
              <a:srgbClr val="000000"/>
            </a:solidFill>
            <a:ln w="38160">
              <a:solidFill>
                <a:srgbClr val="000000"/>
              </a:solidFill>
              <a:custDash/>
              <a:round/>
            </a:ln>
          </c:spPr>
          <c:marker>
            <c:symbol val="none"/>
          </c:marker>
          <c:dLbls>
            <c:numFmt formatCode="0.0%" sourceLinked="1"/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Data!$B$17:$F$17</c:f>
              <c:strCache>
                <c:ptCount val="5"/>
                <c:pt idx="0">
                  <c:v>15-16</c:v>
                </c:pt>
                <c:pt idx="1">
                  <c:v>16-17</c:v>
                </c:pt>
                <c:pt idx="2">
                  <c:v>17-18</c:v>
                </c:pt>
                <c:pt idx="3">
                  <c:v>18-19</c:v>
                </c:pt>
                <c:pt idx="4">
                  <c:v>19-20</c:v>
                </c:pt>
              </c:strCache>
            </c:strRef>
          </c:cat>
          <c:val>
            <c:numRef>
              <c:f>Data!$B$28:$F$28</c:f>
              <c:numCache>
                <c:formatCode>General</c:formatCode>
                <c:ptCount val="5"/>
                <c:pt idx="0">
                  <c:v>0.163120567375887</c:v>
                </c:pt>
                <c:pt idx="1">
                  <c:v>0.120253164556962</c:v>
                </c:pt>
                <c:pt idx="2">
                  <c:v>0.176923076923077</c:v>
                </c:pt>
                <c:pt idx="3">
                  <c:v>0.207407407407407</c:v>
                </c:pt>
                <c:pt idx="4">
                  <c:v>0.203125</c:v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marker val="0"/>
        <c:axId val="96082857"/>
        <c:axId val="72485693"/>
      </c:lineChart>
      <c:catAx>
        <c:axId val="9608285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72485693"/>
        <c:crosses val="autoZero"/>
        <c:auto val="1"/>
        <c:lblAlgn val="ctr"/>
        <c:lblOffset val="100"/>
      </c:catAx>
      <c:valAx>
        <c:axId val="72485693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0%" sourceLinked="0"/>
        <c:majorTickMark val="none"/>
        <c:minorTickMark val="none"/>
        <c:tickLblPos val="nextTo"/>
        <c:spPr>
          <a:ln w="9360">
            <a:noFill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96082857"/>
        <c:crosses val="autoZero"/>
        <c:crossBetween val="midCat"/>
      </c:valAx>
      <c:spPr>
        <a:noFill/>
        <a:ln>
          <a:noFill/>
        </a:ln>
      </c:spPr>
    </c:plotArea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sz="1800" spc="-1" strike="noStrike">
                <a:solidFill>
                  <a:srgbClr val="000000"/>
                </a:solidFill>
                <a:latin typeface="Calibri"/>
              </a:defRPr>
            </a:pPr>
            <a:r>
              <a:rPr b="1" sz="1800" spc="-1" strike="noStrike">
                <a:solidFill>
                  <a:srgbClr val="000000"/>
                </a:solidFill>
                <a:latin typeface="Calibri"/>
              </a:rPr>
              <a:t>2017-2018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barChart>
        <c:barDir val="col"/>
        <c:grouping val="percentStacked"/>
        <c:varyColors val="0"/>
        <c:ser>
          <c:idx val="0"/>
          <c:order val="0"/>
          <c:tx>
            <c:strRef>
              <c:f>Data!$M$2</c:f>
              <c:strCache>
                <c:ptCount val="1"/>
                <c:pt idx="0">
                  <c:v>Male 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invertIfNegative val="0"/>
          <c:dLbls>
            <c:numFmt formatCode="General" sourceLinked="1"/>
            <c:dLblPos val="ct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Data!$A$3:$A$12</c:f>
              <c:strCache>
                <c:ptCount val="10"/>
                <c:pt idx="0">
                  <c:v>Algebra</c:v>
                </c:pt>
                <c:pt idx="1">
                  <c:v>Combinatorics</c:v>
                </c:pt>
                <c:pt idx="2">
                  <c:v>Complex Systems</c:v>
                </c:pt>
                <c:pt idx="3">
                  <c:v>Geometry and Analysis</c:v>
                </c:pt>
                <c:pt idx="4">
                  <c:v>Probability and Applications</c:v>
                </c:pt>
                <c:pt idx="5">
                  <c:v>Quantum Algebras</c:v>
                </c:pt>
                <c:pt idx="6">
                  <c:v>School Colloquium</c:v>
                </c:pt>
                <c:pt idx="7">
                  <c:v>Statistics </c:v>
                </c:pt>
                <c:pt idx="8">
                  <c:v>BagLES</c:v>
                </c:pt>
                <c:pt idx="9">
                  <c:v>Stochastic Topology</c:v>
                </c:pt>
              </c:strCache>
            </c:strRef>
          </c:cat>
          <c:val>
            <c:numRef>
              <c:f>Data!$M$3:$M$12</c:f>
              <c:numCache>
                <c:formatCode>General</c:formatCode>
                <c:ptCount val="10"/>
                <c:pt idx="0">
                  <c:v>6</c:v>
                </c:pt>
                <c:pt idx="1">
                  <c:v>22</c:v>
                </c:pt>
                <c:pt idx="2">
                  <c:v>21</c:v>
                </c:pt>
                <c:pt idx="3">
                  <c:v>16</c:v>
                </c:pt>
                <c:pt idx="4">
                  <c:v>20</c:v>
                </c:pt>
                <c:pt idx="5">
                  <c:v>9</c:v>
                </c:pt>
                <c:pt idx="6">
                  <c:v>7</c:v>
                </c:pt>
                <c:pt idx="7">
                  <c:v>6</c:v>
                </c:pt>
                <c:pt idx="8">
                  <c:v>3</c:v>
                </c:pt>
                <c:pt idx="9">
                  <c:v/>
                </c:pt>
              </c:numCache>
            </c:numRef>
          </c:val>
        </c:ser>
        <c:ser>
          <c:idx val="1"/>
          <c:order val="1"/>
          <c:tx>
            <c:strRef>
              <c:f>Data!$O$2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ffff00"/>
            </a:solidFill>
            <a:ln w="3240">
              <a:solidFill>
                <a:srgbClr val="000000"/>
              </a:solidFill>
              <a:round/>
            </a:ln>
          </c:spPr>
          <c:invertIfNegative val="0"/>
          <c:dLbls>
            <c:numFmt formatCode="General" sourceLinked="1"/>
            <c:dLblPos val="ct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Data!$A$3:$A$12</c:f>
              <c:strCache>
                <c:ptCount val="10"/>
                <c:pt idx="0">
                  <c:v>Algebra</c:v>
                </c:pt>
                <c:pt idx="1">
                  <c:v>Combinatorics</c:v>
                </c:pt>
                <c:pt idx="2">
                  <c:v>Complex Systems</c:v>
                </c:pt>
                <c:pt idx="3">
                  <c:v>Geometry and Analysis</c:v>
                </c:pt>
                <c:pt idx="4">
                  <c:v>Probability and Applications</c:v>
                </c:pt>
                <c:pt idx="5">
                  <c:v>Quantum Algebras</c:v>
                </c:pt>
                <c:pt idx="6">
                  <c:v>School Colloquium</c:v>
                </c:pt>
                <c:pt idx="7">
                  <c:v>Statistics </c:v>
                </c:pt>
                <c:pt idx="8">
                  <c:v>BagLES</c:v>
                </c:pt>
                <c:pt idx="9">
                  <c:v>Stochastic Topology</c:v>
                </c:pt>
              </c:strCache>
            </c:strRef>
          </c:cat>
          <c:val>
            <c:numRef>
              <c:f>Data!$O$3:$O$12</c:f>
              <c:numCache>
                <c:formatCode>General</c:formatCode>
                <c:ptCount val="1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1</c:v>
                </c:pt>
                <c:pt idx="4">
                  <c:v>3</c:v>
                </c:pt>
                <c:pt idx="5">
                  <c:v>0</c:v>
                </c:pt>
                <c:pt idx="6">
                  <c:v>1</c:v>
                </c:pt>
                <c:pt idx="7">
                  <c:v>9</c:v>
                </c:pt>
                <c:pt idx="8">
                  <c:v>3</c:v>
                </c:pt>
                <c:pt idx="9">
                  <c:v/>
                </c:pt>
              </c:numCache>
            </c:numRef>
          </c:val>
        </c:ser>
        <c:gapWidth val="150"/>
        <c:overlap val="100"/>
        <c:axId val="16767669"/>
        <c:axId val="71888954"/>
      </c:barChart>
      <c:catAx>
        <c:axId val="1676766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71888954"/>
        <c:crosses val="autoZero"/>
        <c:auto val="1"/>
        <c:lblAlgn val="ctr"/>
        <c:lblOffset val="100"/>
      </c:catAx>
      <c:valAx>
        <c:axId val="71888954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0%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16767669"/>
        <c:crosses val="autoZero"/>
      </c:valAx>
      <c:spPr>
        <a:solidFill>
          <a:srgbClr val="ffffff"/>
        </a:solidFill>
        <a:ln>
          <a:noFill/>
        </a:ln>
      </c:spPr>
    </c:plotArea>
    <c:legend>
      <c:layout>
        <c:manualLayout>
          <c:xMode val="edge"/>
          <c:yMode val="edge"/>
          <c:x val="0.851098206474191"/>
          <c:y val="0.235727252843395"/>
          <c:w val="0.129457349081365"/>
          <c:h val="0.1674343832021"/>
        </c:manualLayout>
      </c:layout>
      <c:spPr>
        <a:noFill/>
        <a:ln>
          <a:noFill/>
        </a:ln>
      </c:spPr>
      <c:txPr>
        <a:bodyPr/>
        <a:lstStyle/>
        <a:p>
          <a:pPr>
            <a:defRPr b="0" sz="1000" spc="-1" strike="noStrike">
              <a:solidFill>
                <a:srgbClr val="000000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sz="1800" spc="-1" strike="noStrike">
                <a:solidFill>
                  <a:srgbClr val="000000"/>
                </a:solidFill>
                <a:latin typeface="Calibri"/>
              </a:defRPr>
            </a:pPr>
            <a:r>
              <a:rPr b="1" sz="1800" spc="-1" strike="noStrike">
                <a:solidFill>
                  <a:srgbClr val="000000"/>
                </a:solidFill>
                <a:latin typeface="Calibri"/>
              </a:rPr>
              <a:t>2018-2019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barChart>
        <c:barDir val="col"/>
        <c:grouping val="percentStacked"/>
        <c:varyColors val="0"/>
        <c:ser>
          <c:idx val="0"/>
          <c:order val="0"/>
          <c:tx>
            <c:strRef>
              <c:f>Data!$R$2</c:f>
              <c:strCache>
                <c:ptCount val="1"/>
                <c:pt idx="0">
                  <c:v>Male 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invertIfNegative val="0"/>
          <c:dLbls>
            <c:numFmt formatCode="General" sourceLinked="1"/>
            <c:dLblPos val="ct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Data!$A$3:$A$10</c:f>
              <c:strCache>
                <c:ptCount val="8"/>
                <c:pt idx="0">
                  <c:v>Algebra</c:v>
                </c:pt>
                <c:pt idx="1">
                  <c:v>Combinatorics</c:v>
                </c:pt>
                <c:pt idx="2">
                  <c:v>Complex Systems</c:v>
                </c:pt>
                <c:pt idx="3">
                  <c:v>Geometry and Analysis</c:v>
                </c:pt>
                <c:pt idx="4">
                  <c:v>Probability and Applications</c:v>
                </c:pt>
                <c:pt idx="5">
                  <c:v>Quantum Algebras</c:v>
                </c:pt>
                <c:pt idx="6">
                  <c:v>School Colloquium</c:v>
                </c:pt>
                <c:pt idx="7">
                  <c:v>Statistics </c:v>
                </c:pt>
              </c:strCache>
            </c:strRef>
          </c:cat>
          <c:val>
            <c:numRef>
              <c:f>Data!$R$3:$R$10</c:f>
              <c:numCache>
                <c:formatCode>General</c:formatCode>
                <c:ptCount val="8"/>
                <c:pt idx="0">
                  <c:v>10</c:v>
                </c:pt>
                <c:pt idx="1">
                  <c:v>17</c:v>
                </c:pt>
                <c:pt idx="2">
                  <c:v>20</c:v>
                </c:pt>
                <c:pt idx="3">
                  <c:v>21</c:v>
                </c:pt>
                <c:pt idx="4">
                  <c:v>19</c:v>
                </c:pt>
                <c:pt idx="5">
                  <c:v>12</c:v>
                </c:pt>
                <c:pt idx="6">
                  <c:v>4</c:v>
                </c:pt>
                <c:pt idx="7">
                  <c:v>4</c:v>
                </c:pt>
              </c:numCache>
            </c:numRef>
          </c:val>
        </c:ser>
        <c:ser>
          <c:idx val="1"/>
          <c:order val="1"/>
          <c:tx>
            <c:strRef>
              <c:f>Data!$T$2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ffff66"/>
            </a:solidFill>
            <a:ln>
              <a:solidFill>
                <a:srgbClr val="000000"/>
              </a:solidFill>
            </a:ln>
          </c:spPr>
          <c:invertIfNegative val="0"/>
          <c:dLbls>
            <c:numFmt formatCode="General" sourceLinked="1"/>
            <c:dLblPos val="ct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Data!$A$3:$A$10</c:f>
              <c:strCache>
                <c:ptCount val="8"/>
                <c:pt idx="0">
                  <c:v>Algebra</c:v>
                </c:pt>
                <c:pt idx="1">
                  <c:v>Combinatorics</c:v>
                </c:pt>
                <c:pt idx="2">
                  <c:v>Complex Systems</c:v>
                </c:pt>
                <c:pt idx="3">
                  <c:v>Geometry and Analysis</c:v>
                </c:pt>
                <c:pt idx="4">
                  <c:v>Probability and Applications</c:v>
                </c:pt>
                <c:pt idx="5">
                  <c:v>Quantum Algebras</c:v>
                </c:pt>
                <c:pt idx="6">
                  <c:v>School Colloquium</c:v>
                </c:pt>
                <c:pt idx="7">
                  <c:v>Statistics </c:v>
                </c:pt>
              </c:strCache>
            </c:strRef>
          </c:cat>
          <c:val>
            <c:numRef>
              <c:f>Data!$T$3:$T$10</c:f>
              <c:numCache>
                <c:formatCode>General</c:formatCode>
                <c:ptCount val="8"/>
                <c:pt idx="0">
                  <c:v>2</c:v>
                </c:pt>
                <c:pt idx="1">
                  <c:v>7</c:v>
                </c:pt>
                <c:pt idx="2">
                  <c:v>7</c:v>
                </c:pt>
                <c:pt idx="3">
                  <c:v>2</c:v>
                </c:pt>
                <c:pt idx="4">
                  <c:v>3</c:v>
                </c:pt>
                <c:pt idx="5">
                  <c:v>1</c:v>
                </c:pt>
                <c:pt idx="6">
                  <c:v>1</c:v>
                </c:pt>
                <c:pt idx="7">
                  <c:v>5</c:v>
                </c:pt>
              </c:numCache>
            </c:numRef>
          </c:val>
        </c:ser>
        <c:gapWidth val="150"/>
        <c:overlap val="100"/>
        <c:axId val="21281548"/>
        <c:axId val="52315248"/>
      </c:barChart>
      <c:catAx>
        <c:axId val="212815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52315248"/>
        <c:crosses val="autoZero"/>
        <c:auto val="1"/>
        <c:lblAlgn val="ctr"/>
        <c:lblOffset val="100"/>
      </c:catAx>
      <c:valAx>
        <c:axId val="52315248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0%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21281548"/>
        <c:crosses val="autoZero"/>
      </c:valAx>
      <c:spPr>
        <a:solidFill>
          <a:srgbClr val="ffffff"/>
        </a:solidFill>
        <a:ln>
          <a:noFill/>
        </a:ln>
      </c:spPr>
    </c:plotArea>
    <c:legend>
      <c:layout>
        <c:manualLayout>
          <c:xMode val="edge"/>
          <c:yMode val="edge"/>
          <c:x val="0.851098206474191"/>
          <c:y val="0.235727252843395"/>
          <c:w val="0.129457349081365"/>
          <c:h val="0.1674343832021"/>
        </c:manualLayout>
      </c:layout>
      <c:spPr>
        <a:noFill/>
        <a:ln>
          <a:noFill/>
        </a:ln>
      </c:spPr>
      <c:txPr>
        <a:bodyPr/>
        <a:lstStyle/>
        <a:p>
          <a:pPr>
            <a:defRPr b="0" sz="1000" spc="-1" strike="noStrike">
              <a:solidFill>
                <a:srgbClr val="000000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sz="1800" spc="-1" strike="noStrike">
                <a:solidFill>
                  <a:srgbClr val="000000"/>
                </a:solidFill>
                <a:latin typeface="Calibri"/>
              </a:defRPr>
            </a:pPr>
            <a:r>
              <a:rPr b="1" sz="1800" spc="-1" strike="noStrike">
                <a:solidFill>
                  <a:srgbClr val="000000"/>
                </a:solidFill>
                <a:latin typeface="Calibri"/>
              </a:rPr>
              <a:t>2019-2020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barChart>
        <c:barDir val="col"/>
        <c:grouping val="percentStacked"/>
        <c:varyColors val="0"/>
        <c:ser>
          <c:idx val="0"/>
          <c:order val="0"/>
          <c:tx>
            <c:strRef>
              <c:f>Data!$W$2</c:f>
              <c:strCache>
                <c:ptCount val="1"/>
                <c:pt idx="0">
                  <c:v>Male 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invertIfNegative val="0"/>
          <c:dLbls>
            <c:numFmt formatCode="General" sourceLinked="1"/>
            <c:dLblPos val="ct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Data!$A$3:$A$10</c:f>
              <c:strCache>
                <c:ptCount val="8"/>
                <c:pt idx="0">
                  <c:v>Algebra</c:v>
                </c:pt>
                <c:pt idx="1">
                  <c:v>Combinatorics</c:v>
                </c:pt>
                <c:pt idx="2">
                  <c:v>Complex Systems</c:v>
                </c:pt>
                <c:pt idx="3">
                  <c:v>Geometry and Analysis</c:v>
                </c:pt>
                <c:pt idx="4">
                  <c:v>Probability and Applications</c:v>
                </c:pt>
                <c:pt idx="5">
                  <c:v>Quantum Algebras</c:v>
                </c:pt>
                <c:pt idx="6">
                  <c:v>School Colloquium</c:v>
                </c:pt>
                <c:pt idx="7">
                  <c:v>Statistics </c:v>
                </c:pt>
              </c:strCache>
            </c:strRef>
          </c:cat>
          <c:val>
            <c:numRef>
              <c:f>Data!$W$3:$W$10</c:f>
              <c:numCache>
                <c:formatCode>General</c:formatCode>
                <c:ptCount val="8"/>
                <c:pt idx="0">
                  <c:v>10</c:v>
                </c:pt>
                <c:pt idx="1">
                  <c:v>15</c:v>
                </c:pt>
                <c:pt idx="2">
                  <c:v>15</c:v>
                </c:pt>
                <c:pt idx="3">
                  <c:v>23</c:v>
                </c:pt>
                <c:pt idx="4">
                  <c:v>18</c:v>
                </c:pt>
                <c:pt idx="5">
                  <c:v>12</c:v>
                </c:pt>
                <c:pt idx="6">
                  <c:v>4</c:v>
                </c:pt>
                <c:pt idx="7">
                  <c:v>5</c:v>
                </c:pt>
              </c:numCache>
            </c:numRef>
          </c:val>
        </c:ser>
        <c:ser>
          <c:idx val="1"/>
          <c:order val="1"/>
          <c:tx>
            <c:strRef>
              <c:f>Data!$Y$2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rgbClr val="000000"/>
              </a:solidFill>
            </a:ln>
          </c:spPr>
          <c:invertIfNegative val="0"/>
          <c:dLbls>
            <c:numFmt formatCode="General" sourceLinked="1"/>
            <c:dLblPos val="ct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Data!$A$3:$A$10</c:f>
              <c:strCache>
                <c:ptCount val="8"/>
                <c:pt idx="0">
                  <c:v>Algebra</c:v>
                </c:pt>
                <c:pt idx="1">
                  <c:v>Combinatorics</c:v>
                </c:pt>
                <c:pt idx="2">
                  <c:v>Complex Systems</c:v>
                </c:pt>
                <c:pt idx="3">
                  <c:v>Geometry and Analysis</c:v>
                </c:pt>
                <c:pt idx="4">
                  <c:v>Probability and Applications</c:v>
                </c:pt>
                <c:pt idx="5">
                  <c:v>Quantum Algebras</c:v>
                </c:pt>
                <c:pt idx="6">
                  <c:v>School Colloquium</c:v>
                </c:pt>
                <c:pt idx="7">
                  <c:v>Statistics </c:v>
                </c:pt>
              </c:strCache>
            </c:strRef>
          </c:cat>
          <c:val>
            <c:numRef>
              <c:f>Data!$Y$3:$Y$10</c:f>
              <c:numCache>
                <c:formatCode>General</c:formatCode>
                <c:ptCount val="8"/>
                <c:pt idx="0">
                  <c:v>7</c:v>
                </c:pt>
                <c:pt idx="1">
                  <c:v>2</c:v>
                </c:pt>
                <c:pt idx="2">
                  <c:v>5</c:v>
                </c:pt>
                <c:pt idx="3">
                  <c:v>6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  <c:pt idx="7">
                  <c:v>2</c:v>
                </c:pt>
              </c:numCache>
            </c:numRef>
          </c:val>
        </c:ser>
        <c:gapWidth val="150"/>
        <c:overlap val="100"/>
        <c:axId val="16016023"/>
        <c:axId val="38702315"/>
      </c:barChart>
      <c:catAx>
        <c:axId val="1601602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38702315"/>
        <c:crosses val="autoZero"/>
        <c:auto val="1"/>
        <c:lblAlgn val="ctr"/>
        <c:lblOffset val="100"/>
      </c:catAx>
      <c:valAx>
        <c:axId val="38702315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0%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16016023"/>
        <c:crosses val="autoZero"/>
      </c:valAx>
      <c:spPr>
        <a:solidFill>
          <a:srgbClr val="ffffff"/>
        </a:solidFill>
        <a:ln>
          <a:noFill/>
        </a:ln>
      </c:spPr>
    </c:plotArea>
    <c:legend>
      <c:layout>
        <c:manualLayout>
          <c:xMode val="edge"/>
          <c:yMode val="edge"/>
          <c:x val="0.851098206474191"/>
          <c:y val="0.235727252843395"/>
          <c:w val="0.129457349081365"/>
          <c:h val="0.1674343832021"/>
        </c:manualLayout>
      </c:layout>
      <c:spPr>
        <a:noFill/>
        <a:ln>
          <a:noFill/>
        </a:ln>
      </c:spPr>
      <c:txPr>
        <a:bodyPr/>
        <a:lstStyle/>
        <a:p>
          <a:pPr>
            <a:defRPr b="0" sz="1000" spc="-1" strike="noStrike">
              <a:solidFill>
                <a:srgbClr val="000000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28</xdr:col>
      <xdr:colOff>104760</xdr:colOff>
      <xdr:row>0</xdr:row>
      <xdr:rowOff>42840</xdr:rowOff>
    </xdr:from>
    <xdr:to>
      <xdr:col>35</xdr:col>
      <xdr:colOff>409320</xdr:colOff>
      <xdr:row>14</xdr:row>
      <xdr:rowOff>118800</xdr:rowOff>
    </xdr:to>
    <xdr:graphicFrame>
      <xdr:nvGraphicFramePr>
        <xdr:cNvPr id="0" name="Chart 2"/>
        <xdr:cNvGraphicFramePr/>
      </xdr:nvGraphicFramePr>
      <xdr:xfrm>
        <a:off x="21044520" y="42840"/>
        <a:ext cx="4522680" cy="27428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28</xdr:col>
      <xdr:colOff>95400</xdr:colOff>
      <xdr:row>14</xdr:row>
      <xdr:rowOff>181080</xdr:rowOff>
    </xdr:from>
    <xdr:to>
      <xdr:col>35</xdr:col>
      <xdr:colOff>399960</xdr:colOff>
      <xdr:row>29</xdr:row>
      <xdr:rowOff>66600</xdr:rowOff>
    </xdr:to>
    <xdr:graphicFrame>
      <xdr:nvGraphicFramePr>
        <xdr:cNvPr id="1" name="Chart 3"/>
        <xdr:cNvGraphicFramePr/>
      </xdr:nvGraphicFramePr>
      <xdr:xfrm>
        <a:off x="21035160" y="2847960"/>
        <a:ext cx="4522680" cy="27428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7</xdr:col>
      <xdr:colOff>47520</xdr:colOff>
      <xdr:row>14</xdr:row>
      <xdr:rowOff>181080</xdr:rowOff>
    </xdr:from>
    <xdr:to>
      <xdr:col>19</xdr:col>
      <xdr:colOff>142560</xdr:colOff>
      <xdr:row>40</xdr:row>
      <xdr:rowOff>104400</xdr:rowOff>
    </xdr:to>
    <xdr:graphicFrame>
      <xdr:nvGraphicFramePr>
        <xdr:cNvPr id="2" name="Chart 6"/>
        <xdr:cNvGraphicFramePr/>
      </xdr:nvGraphicFramePr>
      <xdr:xfrm>
        <a:off x="7297920" y="2847960"/>
        <a:ext cx="8360640" cy="4876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28</xdr:col>
      <xdr:colOff>95400</xdr:colOff>
      <xdr:row>29</xdr:row>
      <xdr:rowOff>133200</xdr:rowOff>
    </xdr:from>
    <xdr:to>
      <xdr:col>35</xdr:col>
      <xdr:colOff>399960</xdr:colOff>
      <xdr:row>44</xdr:row>
      <xdr:rowOff>18720</xdr:rowOff>
    </xdr:to>
    <xdr:graphicFrame>
      <xdr:nvGraphicFramePr>
        <xdr:cNvPr id="3" name="Chart 4"/>
        <xdr:cNvGraphicFramePr/>
      </xdr:nvGraphicFramePr>
      <xdr:xfrm>
        <a:off x="21035160" y="5657400"/>
        <a:ext cx="4522680" cy="2743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35</xdr:col>
      <xdr:colOff>485640</xdr:colOff>
      <xdr:row>0</xdr:row>
      <xdr:rowOff>47520</xdr:rowOff>
    </xdr:from>
    <xdr:to>
      <xdr:col>43</xdr:col>
      <xdr:colOff>180360</xdr:colOff>
      <xdr:row>14</xdr:row>
      <xdr:rowOff>123480</xdr:rowOff>
    </xdr:to>
    <xdr:graphicFrame>
      <xdr:nvGraphicFramePr>
        <xdr:cNvPr id="4" name="Chart 5"/>
        <xdr:cNvGraphicFramePr/>
      </xdr:nvGraphicFramePr>
      <xdr:xfrm>
        <a:off x="25643520" y="47520"/>
        <a:ext cx="4515480" cy="27428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35</xdr:col>
      <xdr:colOff>476280</xdr:colOff>
      <xdr:row>15</xdr:row>
      <xdr:rowOff>9360</xdr:rowOff>
    </xdr:from>
    <xdr:to>
      <xdr:col>43</xdr:col>
      <xdr:colOff>171000</xdr:colOff>
      <xdr:row>29</xdr:row>
      <xdr:rowOff>85320</xdr:rowOff>
    </xdr:to>
    <xdr:graphicFrame>
      <xdr:nvGraphicFramePr>
        <xdr:cNvPr id="5" name="Chart 7"/>
        <xdr:cNvGraphicFramePr/>
      </xdr:nvGraphicFramePr>
      <xdr:xfrm>
        <a:off x="25634160" y="2866680"/>
        <a:ext cx="4515480" cy="27428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Z33"/>
  <sheetViews>
    <sheetView showFormulas="false" showGridLines="true" showRowColHeaders="true" showZeros="true" rightToLeft="false" tabSelected="true" showOutlineSymbols="true" defaultGridColor="true" view="normal" topLeftCell="J13" colorId="64" zoomScale="100" zoomScaleNormal="100" zoomScalePageLayoutView="100" workbookViewId="0">
      <selection pane="topLeft" activeCell="U13" activeCellId="0" sqref="U13"/>
    </sheetView>
  </sheetViews>
  <sheetFormatPr defaultRowHeight="15" zeroHeight="false" outlineLevelRow="0" outlineLevelCol="0"/>
  <cols>
    <col collapsed="false" customWidth="true" hidden="false" outlineLevel="0" max="1" min="1" style="0" width="38.43"/>
    <col collapsed="false" customWidth="true" hidden="false" outlineLevel="0" max="2" min="2" style="0" width="14.43"/>
    <col collapsed="false" customWidth="true" hidden="false" outlineLevel="0" max="5" min="3" style="0" width="8.54"/>
    <col collapsed="false" customWidth="true" hidden="false" outlineLevel="0" max="6" min="6" style="0" width="9.85"/>
    <col collapsed="false" customWidth="true" hidden="false" outlineLevel="0" max="7" min="7" style="0" width="14.43"/>
    <col collapsed="false" customWidth="true" hidden="false" outlineLevel="0" max="10" min="8" style="0" width="8.54"/>
    <col collapsed="false" customWidth="true" hidden="false" outlineLevel="0" max="11" min="11" style="0" width="9.85"/>
    <col collapsed="false" customWidth="true" hidden="false" outlineLevel="0" max="12" min="12" style="0" width="15.86"/>
    <col collapsed="false" customWidth="true" hidden="false" outlineLevel="0" max="16" min="13" style="0" width="8.54"/>
    <col collapsed="false" customWidth="true" hidden="false" outlineLevel="0" max="17" min="17" style="0" width="14.57"/>
    <col collapsed="false" customWidth="true" hidden="false" outlineLevel="0" max="1025" min="18" style="0" width="8.54"/>
  </cols>
  <sheetData>
    <row r="1" customFormat="false" ht="15" hidden="false" customHeight="false" outlineLevel="0" collapsed="false">
      <c r="A1" s="1"/>
      <c r="B1" s="2" t="s">
        <v>0</v>
      </c>
      <c r="C1" s="2"/>
      <c r="D1" s="2"/>
      <c r="E1" s="2"/>
      <c r="F1" s="2"/>
      <c r="G1" s="2" t="s">
        <v>1</v>
      </c>
      <c r="H1" s="2"/>
      <c r="I1" s="2"/>
      <c r="J1" s="2"/>
      <c r="K1" s="2"/>
      <c r="L1" s="2" t="s">
        <v>2</v>
      </c>
      <c r="M1" s="2"/>
      <c r="N1" s="2"/>
      <c r="O1" s="2"/>
      <c r="P1" s="2"/>
      <c r="Q1" s="2" t="s">
        <v>3</v>
      </c>
      <c r="R1" s="2"/>
      <c r="S1" s="2"/>
      <c r="T1" s="2"/>
      <c r="U1" s="2"/>
      <c r="V1" s="2" t="s">
        <v>4</v>
      </c>
      <c r="W1" s="2"/>
      <c r="X1" s="2"/>
      <c r="Y1" s="2"/>
      <c r="Z1" s="2"/>
    </row>
    <row r="2" customFormat="false" ht="15" hidden="false" customHeight="false" outlineLevel="0" collapsed="false">
      <c r="A2" s="1"/>
      <c r="B2" s="2" t="s">
        <v>5</v>
      </c>
      <c r="C2" s="2" t="s">
        <v>6</v>
      </c>
      <c r="D2" s="2" t="s">
        <v>7</v>
      </c>
      <c r="E2" s="2" t="s">
        <v>8</v>
      </c>
      <c r="F2" s="3" t="s">
        <v>9</v>
      </c>
      <c r="G2" s="2" t="s">
        <v>5</v>
      </c>
      <c r="H2" s="2" t="s">
        <v>6</v>
      </c>
      <c r="I2" s="2" t="s">
        <v>7</v>
      </c>
      <c r="J2" s="2" t="s">
        <v>8</v>
      </c>
      <c r="K2" s="3" t="s">
        <v>9</v>
      </c>
      <c r="L2" s="2" t="s">
        <v>5</v>
      </c>
      <c r="M2" s="2" t="s">
        <v>6</v>
      </c>
      <c r="N2" s="2" t="s">
        <v>7</v>
      </c>
      <c r="O2" s="2" t="s">
        <v>8</v>
      </c>
      <c r="P2" s="2" t="s">
        <v>9</v>
      </c>
      <c r="Q2" s="2" t="s">
        <v>5</v>
      </c>
      <c r="R2" s="2" t="s">
        <v>6</v>
      </c>
      <c r="S2" s="2" t="s">
        <v>7</v>
      </c>
      <c r="T2" s="2" t="s">
        <v>8</v>
      </c>
      <c r="U2" s="2" t="s">
        <v>9</v>
      </c>
      <c r="V2" s="2" t="s">
        <v>5</v>
      </c>
      <c r="W2" s="2" t="s">
        <v>6</v>
      </c>
      <c r="X2" s="2" t="s">
        <v>7</v>
      </c>
      <c r="Y2" s="2" t="s">
        <v>8</v>
      </c>
      <c r="Z2" s="2" t="s">
        <v>9</v>
      </c>
    </row>
    <row r="3" customFormat="false" ht="15" hidden="false" customHeight="false" outlineLevel="0" collapsed="false">
      <c r="A3" s="3" t="s">
        <v>10</v>
      </c>
      <c r="B3" s="3" t="n">
        <f aca="false">C3+E3</f>
        <v>8</v>
      </c>
      <c r="C3" s="3" t="n">
        <v>7</v>
      </c>
      <c r="D3" s="4" t="n">
        <f aca="false">C3/B3</f>
        <v>0.875</v>
      </c>
      <c r="E3" s="3" t="n">
        <v>1</v>
      </c>
      <c r="F3" s="4" t="n">
        <f aca="false">E3/B3</f>
        <v>0.125</v>
      </c>
      <c r="G3" s="3" t="n">
        <f aca="false">H3+J3</f>
        <v>16</v>
      </c>
      <c r="H3" s="3" t="n">
        <v>13</v>
      </c>
      <c r="I3" s="4" t="n">
        <f aca="false">H3/G3</f>
        <v>0.8125</v>
      </c>
      <c r="J3" s="3" t="n">
        <v>3</v>
      </c>
      <c r="K3" s="4" t="n">
        <f aca="false">J3/G3</f>
        <v>0.1875</v>
      </c>
      <c r="L3" s="3" t="n">
        <v>8</v>
      </c>
      <c r="M3" s="3" t="n">
        <v>6</v>
      </c>
      <c r="N3" s="4" t="n">
        <f aca="false">M3/L3</f>
        <v>0.75</v>
      </c>
      <c r="O3" s="3" t="n">
        <v>2</v>
      </c>
      <c r="P3" s="4" t="n">
        <f aca="false">O3/L3</f>
        <v>0.25</v>
      </c>
      <c r="Q3" s="3" t="n">
        <v>12</v>
      </c>
      <c r="R3" s="3" t="n">
        <v>10</v>
      </c>
      <c r="S3" s="4" t="n">
        <f aca="false">R3/Q3</f>
        <v>0.833333333333333</v>
      </c>
      <c r="T3" s="3" t="n">
        <v>2</v>
      </c>
      <c r="U3" s="4" t="n">
        <f aca="false">T3/Q3</f>
        <v>0.166666666666667</v>
      </c>
      <c r="V3" s="3" t="n">
        <f aca="false">W3+Y3</f>
        <v>17</v>
      </c>
      <c r="W3" s="3" t="n">
        <v>10</v>
      </c>
      <c r="X3" s="4" t="n">
        <f aca="false">W3/V3</f>
        <v>0.588235294117647</v>
      </c>
      <c r="Y3" s="3" t="n">
        <v>7</v>
      </c>
      <c r="Z3" s="4" t="n">
        <f aca="false">Y3/V3</f>
        <v>0.411764705882353</v>
      </c>
    </row>
    <row r="4" customFormat="false" ht="15" hidden="false" customHeight="false" outlineLevel="0" collapsed="false">
      <c r="A4" s="3" t="s">
        <v>11</v>
      </c>
      <c r="B4" s="3" t="n">
        <f aca="false">C4+E4</f>
        <v>24</v>
      </c>
      <c r="C4" s="3" t="n">
        <v>20</v>
      </c>
      <c r="D4" s="4" t="n">
        <f aca="false">C4/B4</f>
        <v>0.833333333333333</v>
      </c>
      <c r="E4" s="3" t="n">
        <v>4</v>
      </c>
      <c r="F4" s="4" t="n">
        <f aca="false">E4/B4</f>
        <v>0.166666666666667</v>
      </c>
      <c r="G4" s="3" t="n">
        <f aca="false">H4+J4</f>
        <v>23</v>
      </c>
      <c r="H4" s="3" t="n">
        <v>21</v>
      </c>
      <c r="I4" s="4" t="n">
        <f aca="false">H4/G4</f>
        <v>0.91304347826087</v>
      </c>
      <c r="J4" s="3" t="n">
        <v>2</v>
      </c>
      <c r="K4" s="4" t="n">
        <f aca="false">J4/G4</f>
        <v>0.0869565217391304</v>
      </c>
      <c r="L4" s="3" t="n">
        <f aca="false">M4+O4</f>
        <v>25</v>
      </c>
      <c r="M4" s="3" t="n">
        <v>22</v>
      </c>
      <c r="N4" s="4" t="n">
        <f aca="false">M4/L4</f>
        <v>0.88</v>
      </c>
      <c r="O4" s="3" t="n">
        <v>3</v>
      </c>
      <c r="P4" s="4" t="n">
        <f aca="false">O4/L4</f>
        <v>0.12</v>
      </c>
      <c r="Q4" s="3" t="n">
        <v>24</v>
      </c>
      <c r="R4" s="3" t="n">
        <v>17</v>
      </c>
      <c r="S4" s="4" t="n">
        <f aca="false">R4/Q4</f>
        <v>0.708333333333333</v>
      </c>
      <c r="T4" s="3" t="n">
        <v>7</v>
      </c>
      <c r="U4" s="4" t="n">
        <f aca="false">T4/Q4</f>
        <v>0.291666666666667</v>
      </c>
      <c r="V4" s="3" t="n">
        <f aca="false">W4+Y4</f>
        <v>17</v>
      </c>
      <c r="W4" s="3" t="n">
        <v>15</v>
      </c>
      <c r="X4" s="4" t="n">
        <f aca="false">W4/V4</f>
        <v>0.882352941176471</v>
      </c>
      <c r="Y4" s="3" t="n">
        <v>2</v>
      </c>
      <c r="Z4" s="4" t="n">
        <f aca="false">Y4/V4</f>
        <v>0.117647058823529</v>
      </c>
    </row>
    <row r="5" customFormat="false" ht="15" hidden="false" customHeight="false" outlineLevel="0" collapsed="false">
      <c r="A5" s="3" t="s">
        <v>12</v>
      </c>
      <c r="B5" s="3" t="n">
        <f aca="false">C5+E5</f>
        <v>33</v>
      </c>
      <c r="C5" s="3" t="n">
        <v>30</v>
      </c>
      <c r="D5" s="4" t="n">
        <f aca="false">C5/B5</f>
        <v>0.909090909090909</v>
      </c>
      <c r="E5" s="3" t="n">
        <v>3</v>
      </c>
      <c r="F5" s="4" t="n">
        <f aca="false">E5/B5</f>
        <v>0.0909090909090909</v>
      </c>
      <c r="G5" s="3" t="n">
        <f aca="false">H5+J5</f>
        <v>25</v>
      </c>
      <c r="H5" s="3" t="n">
        <v>21</v>
      </c>
      <c r="I5" s="4" t="n">
        <f aca="false">H5/G5</f>
        <v>0.84</v>
      </c>
      <c r="J5" s="3" t="n">
        <v>4</v>
      </c>
      <c r="K5" s="4" t="n">
        <f aca="false">J5/G5</f>
        <v>0.16</v>
      </c>
      <c r="L5" s="3" t="n">
        <f aca="false">M5+O5</f>
        <v>25</v>
      </c>
      <c r="M5" s="3" t="n">
        <v>21</v>
      </c>
      <c r="N5" s="4" t="n">
        <f aca="false">M5/L5</f>
        <v>0.84</v>
      </c>
      <c r="O5" s="3" t="n">
        <v>4</v>
      </c>
      <c r="P5" s="4" t="n">
        <f aca="false">O5/L5</f>
        <v>0.16</v>
      </c>
      <c r="Q5" s="3" t="n">
        <v>27</v>
      </c>
      <c r="R5" s="3" t="n">
        <v>20</v>
      </c>
      <c r="S5" s="4" t="n">
        <f aca="false">R5/Q5</f>
        <v>0.740740740740741</v>
      </c>
      <c r="T5" s="3" t="n">
        <v>7</v>
      </c>
      <c r="U5" s="4" t="n">
        <f aca="false">T5/Q5</f>
        <v>0.259259259259259</v>
      </c>
      <c r="V5" s="3" t="n">
        <f aca="false">W5+Y5</f>
        <v>20</v>
      </c>
      <c r="W5" s="3" t="n">
        <v>15</v>
      </c>
      <c r="X5" s="4" t="n">
        <f aca="false">W5/V5</f>
        <v>0.75</v>
      </c>
      <c r="Y5" s="3" t="n">
        <v>5</v>
      </c>
      <c r="Z5" s="4" t="n">
        <f aca="false">Y5/V5</f>
        <v>0.25</v>
      </c>
    </row>
    <row r="6" customFormat="false" ht="15" hidden="false" customHeight="false" outlineLevel="0" collapsed="false">
      <c r="A6" s="3" t="s">
        <v>13</v>
      </c>
      <c r="B6" s="3" t="n">
        <f aca="false">C6+E6</f>
        <v>24</v>
      </c>
      <c r="C6" s="3" t="n">
        <v>19</v>
      </c>
      <c r="D6" s="4" t="n">
        <f aca="false">C6/B6</f>
        <v>0.791666666666667</v>
      </c>
      <c r="E6" s="3" t="n">
        <v>5</v>
      </c>
      <c r="F6" s="4" t="n">
        <f aca="false">E6/B6</f>
        <v>0.208333333333333</v>
      </c>
      <c r="G6" s="3" t="n">
        <f aca="false">H6+J6</f>
        <v>28</v>
      </c>
      <c r="H6" s="3" t="n">
        <v>26</v>
      </c>
      <c r="I6" s="4" t="n">
        <f aca="false">H6/G6</f>
        <v>0.928571428571429</v>
      </c>
      <c r="J6" s="3" t="n">
        <v>2</v>
      </c>
      <c r="K6" s="4" t="n">
        <f aca="false">J6/G6</f>
        <v>0.0714285714285714</v>
      </c>
      <c r="L6" s="3" t="n">
        <f aca="false">M6+O6</f>
        <v>17</v>
      </c>
      <c r="M6" s="3" t="n">
        <v>16</v>
      </c>
      <c r="N6" s="4" t="n">
        <f aca="false">M6/L6</f>
        <v>0.941176470588235</v>
      </c>
      <c r="O6" s="3" t="n">
        <v>1</v>
      </c>
      <c r="P6" s="4" t="n">
        <f aca="false">O6/L6</f>
        <v>0.0588235294117647</v>
      </c>
      <c r="Q6" s="3" t="n">
        <v>23</v>
      </c>
      <c r="R6" s="3" t="n">
        <v>21</v>
      </c>
      <c r="S6" s="4" t="n">
        <f aca="false">R6/Q6</f>
        <v>0.91304347826087</v>
      </c>
      <c r="T6" s="3" t="n">
        <v>2</v>
      </c>
      <c r="U6" s="4" t="n">
        <f aca="false">T6/Q6</f>
        <v>0.0869565217391304</v>
      </c>
      <c r="V6" s="3" t="n">
        <f aca="false">W6+Y6</f>
        <v>29</v>
      </c>
      <c r="W6" s="3" t="n">
        <v>23</v>
      </c>
      <c r="X6" s="4" t="n">
        <f aca="false">W6/V6</f>
        <v>0.793103448275862</v>
      </c>
      <c r="Y6" s="3" t="n">
        <v>6</v>
      </c>
      <c r="Z6" s="4" t="n">
        <f aca="false">Y6/V6</f>
        <v>0.206896551724138</v>
      </c>
    </row>
    <row r="7" customFormat="false" ht="15" hidden="false" customHeight="false" outlineLevel="0" collapsed="false">
      <c r="A7" s="3" t="s">
        <v>14</v>
      </c>
      <c r="B7" s="3" t="n">
        <f aca="false">C7+E7</f>
        <v>17</v>
      </c>
      <c r="C7" s="3" t="n">
        <v>15</v>
      </c>
      <c r="D7" s="4" t="n">
        <f aca="false">C7/B7</f>
        <v>0.882352941176471</v>
      </c>
      <c r="E7" s="3" t="n">
        <v>2</v>
      </c>
      <c r="F7" s="4" t="n">
        <f aca="false">E7/B7</f>
        <v>0.117647058823529</v>
      </c>
      <c r="G7" s="3" t="n">
        <f aca="false">H7+J7</f>
        <v>18</v>
      </c>
      <c r="H7" s="3" t="n">
        <v>14</v>
      </c>
      <c r="I7" s="4" t="n">
        <f aca="false">H7/G7</f>
        <v>0.777777777777778</v>
      </c>
      <c r="J7" s="3" t="n">
        <v>4</v>
      </c>
      <c r="K7" s="4" t="n">
        <f aca="false">J7/G7</f>
        <v>0.222222222222222</v>
      </c>
      <c r="L7" s="3" t="n">
        <v>23</v>
      </c>
      <c r="M7" s="3" t="n">
        <v>20</v>
      </c>
      <c r="N7" s="4" t="n">
        <f aca="false">M7/L7</f>
        <v>0.869565217391304</v>
      </c>
      <c r="O7" s="3" t="n">
        <v>3</v>
      </c>
      <c r="P7" s="4" t="n">
        <f aca="false">O7/L7</f>
        <v>0.130434782608696</v>
      </c>
      <c r="Q7" s="3" t="n">
        <v>22</v>
      </c>
      <c r="R7" s="3" t="n">
        <v>19</v>
      </c>
      <c r="S7" s="4" t="n">
        <f aca="false">R7/Q7</f>
        <v>0.863636363636364</v>
      </c>
      <c r="T7" s="3" t="n">
        <v>3</v>
      </c>
      <c r="U7" s="4" t="n">
        <f aca="false">T7/Q7</f>
        <v>0.136363636363636</v>
      </c>
      <c r="V7" s="3" t="n">
        <f aca="false">W7+Y7</f>
        <v>21</v>
      </c>
      <c r="W7" s="3" t="n">
        <v>18</v>
      </c>
      <c r="X7" s="4" t="n">
        <f aca="false">W7/V7</f>
        <v>0.857142857142857</v>
      </c>
      <c r="Y7" s="3" t="n">
        <v>3</v>
      </c>
      <c r="Z7" s="4" t="n">
        <f aca="false">Y7/V7</f>
        <v>0.142857142857143</v>
      </c>
    </row>
    <row r="8" customFormat="false" ht="15" hidden="false" customHeight="false" outlineLevel="0" collapsed="false">
      <c r="A8" s="3" t="s">
        <v>15</v>
      </c>
      <c r="B8" s="3" t="n">
        <f aca="false">C8+E8</f>
        <v>13</v>
      </c>
      <c r="C8" s="3" t="n">
        <v>10</v>
      </c>
      <c r="D8" s="4" t="n">
        <f aca="false">C8/B8</f>
        <v>0.769230769230769</v>
      </c>
      <c r="E8" s="3" t="n">
        <v>3</v>
      </c>
      <c r="F8" s="4" t="n">
        <f aca="false">E8/B8</f>
        <v>0.230769230769231</v>
      </c>
      <c r="G8" s="3" t="n">
        <f aca="false">H8+J8</f>
        <v>14</v>
      </c>
      <c r="H8" s="3" t="n">
        <v>13</v>
      </c>
      <c r="I8" s="4" t="n">
        <f aca="false">H8/G8</f>
        <v>0.928571428571429</v>
      </c>
      <c r="J8" s="3" t="n">
        <v>1</v>
      </c>
      <c r="K8" s="4" t="n">
        <f aca="false">J8/G8</f>
        <v>0.0714285714285714</v>
      </c>
      <c r="L8" s="3" t="n">
        <f aca="false">M8+O8</f>
        <v>9</v>
      </c>
      <c r="M8" s="3" t="n">
        <v>9</v>
      </c>
      <c r="N8" s="4" t="n">
        <f aca="false">M8/L8</f>
        <v>1</v>
      </c>
      <c r="O8" s="3" t="n">
        <v>0</v>
      </c>
      <c r="P8" s="4" t="n">
        <f aca="false">O8/L8</f>
        <v>0</v>
      </c>
      <c r="Q8" s="3" t="n">
        <v>13</v>
      </c>
      <c r="R8" s="3" t="n">
        <v>12</v>
      </c>
      <c r="S8" s="4" t="n">
        <f aca="false">R8/Q8</f>
        <v>0.923076923076923</v>
      </c>
      <c r="T8" s="3" t="n">
        <v>1</v>
      </c>
      <c r="U8" s="4" t="n">
        <f aca="false">T8/Q8</f>
        <v>0.0769230769230769</v>
      </c>
      <c r="V8" s="3" t="n">
        <f aca="false">W8+Y8</f>
        <v>13</v>
      </c>
      <c r="W8" s="3" t="n">
        <v>12</v>
      </c>
      <c r="X8" s="4" t="n">
        <f aca="false">W8/V8</f>
        <v>0.923076923076923</v>
      </c>
      <c r="Y8" s="3" t="n">
        <v>1</v>
      </c>
      <c r="Z8" s="4" t="n">
        <f aca="false">Y8/V8</f>
        <v>0.0769230769230769</v>
      </c>
    </row>
    <row r="9" customFormat="false" ht="15" hidden="false" customHeight="false" outlineLevel="0" collapsed="false">
      <c r="A9" s="3" t="s">
        <v>16</v>
      </c>
      <c r="B9" s="3" t="n">
        <f aca="false">C9+E9</f>
        <v>3</v>
      </c>
      <c r="C9" s="3" t="n">
        <v>3</v>
      </c>
      <c r="D9" s="4" t="n">
        <f aca="false">C9/B9</f>
        <v>1</v>
      </c>
      <c r="E9" s="3" t="n">
        <v>0</v>
      </c>
      <c r="F9" s="4" t="n">
        <f aca="false">E9/B9</f>
        <v>0</v>
      </c>
      <c r="G9" s="3" t="n">
        <f aca="false">H9+J9</f>
        <v>6</v>
      </c>
      <c r="H9" s="3" t="n">
        <v>6</v>
      </c>
      <c r="I9" s="4" t="n">
        <f aca="false">H9/G9</f>
        <v>1</v>
      </c>
      <c r="J9" s="3" t="n">
        <v>0</v>
      </c>
      <c r="K9" s="4" t="n">
        <f aca="false">J9/G9</f>
        <v>0</v>
      </c>
      <c r="L9" s="3" t="n">
        <f aca="false">M9+O9</f>
        <v>8</v>
      </c>
      <c r="M9" s="3" t="n">
        <v>7</v>
      </c>
      <c r="N9" s="4" t="n">
        <f aca="false">M9/L9</f>
        <v>0.875</v>
      </c>
      <c r="O9" s="3" t="n">
        <v>1</v>
      </c>
      <c r="P9" s="4" t="n">
        <f aca="false">O9/L9</f>
        <v>0.125</v>
      </c>
      <c r="Q9" s="3" t="n">
        <v>5</v>
      </c>
      <c r="R9" s="3" t="n">
        <v>4</v>
      </c>
      <c r="S9" s="4" t="n">
        <f aca="false">R9/Q9</f>
        <v>0.8</v>
      </c>
      <c r="T9" s="3" t="n">
        <v>1</v>
      </c>
      <c r="U9" s="4" t="n">
        <f aca="false">T9/Q9</f>
        <v>0.2</v>
      </c>
      <c r="V9" s="3" t="n">
        <f aca="false">W9+Y9</f>
        <v>4</v>
      </c>
      <c r="W9" s="3" t="n">
        <v>4</v>
      </c>
      <c r="X9" s="4" t="n">
        <f aca="false">W9/V9</f>
        <v>1</v>
      </c>
      <c r="Y9" s="3" t="n">
        <v>0</v>
      </c>
      <c r="Z9" s="4" t="n">
        <f aca="false">Y9/V9</f>
        <v>0</v>
      </c>
    </row>
    <row r="10" customFormat="false" ht="15" hidden="false" customHeight="false" outlineLevel="0" collapsed="false">
      <c r="A10" s="5" t="s">
        <v>17</v>
      </c>
      <c r="B10" s="3" t="n">
        <f aca="false">C10+E10</f>
        <v>19</v>
      </c>
      <c r="C10" s="3" t="n">
        <v>14</v>
      </c>
      <c r="D10" s="4" t="n">
        <f aca="false">C10/B10</f>
        <v>0.736842105263158</v>
      </c>
      <c r="E10" s="3" t="n">
        <v>5</v>
      </c>
      <c r="F10" s="4" t="n">
        <f aca="false">E10/B10</f>
        <v>0.263157894736842</v>
      </c>
      <c r="G10" s="3" t="n">
        <f aca="false">H10+J10</f>
        <v>14</v>
      </c>
      <c r="H10" s="3" t="n">
        <v>12</v>
      </c>
      <c r="I10" s="4" t="n">
        <f aca="false">H10/G10</f>
        <v>0.857142857142857</v>
      </c>
      <c r="J10" s="3" t="n">
        <v>2</v>
      </c>
      <c r="K10" s="4" t="n">
        <f aca="false">J10/G10</f>
        <v>0.142857142857143</v>
      </c>
      <c r="L10" s="3" t="n">
        <f aca="false">M10+O10</f>
        <v>15</v>
      </c>
      <c r="M10" s="3" t="n">
        <v>6</v>
      </c>
      <c r="N10" s="4" t="n">
        <f aca="false">M10/L10</f>
        <v>0.4</v>
      </c>
      <c r="O10" s="3" t="n">
        <v>9</v>
      </c>
      <c r="P10" s="4" t="n">
        <f aca="false">O10/L10</f>
        <v>0.6</v>
      </c>
      <c r="Q10" s="3" t="n">
        <v>9</v>
      </c>
      <c r="R10" s="3" t="n">
        <v>4</v>
      </c>
      <c r="S10" s="4" t="n">
        <f aca="false">R10/Q10</f>
        <v>0.444444444444444</v>
      </c>
      <c r="T10" s="3" t="n">
        <v>5</v>
      </c>
      <c r="U10" s="4" t="n">
        <f aca="false">T10/Q10</f>
        <v>0.555555555555556</v>
      </c>
      <c r="V10" s="3" t="n">
        <f aca="false">W10+Y10</f>
        <v>7</v>
      </c>
      <c r="W10" s="3" t="n">
        <v>5</v>
      </c>
      <c r="X10" s="4" t="n">
        <f aca="false">W10/V10</f>
        <v>0.714285714285714</v>
      </c>
      <c r="Y10" s="3" t="n">
        <v>2</v>
      </c>
      <c r="Z10" s="4" t="n">
        <f aca="false">Y10/V10</f>
        <v>0.285714285714286</v>
      </c>
    </row>
    <row r="11" customFormat="false" ht="15" hidden="false" customHeight="false" outlineLevel="0" collapsed="false">
      <c r="A11" s="5" t="s">
        <v>18</v>
      </c>
      <c r="B11" s="6"/>
      <c r="C11" s="6"/>
      <c r="D11" s="7"/>
      <c r="E11" s="6"/>
      <c r="F11" s="7"/>
      <c r="G11" s="7"/>
      <c r="H11" s="7"/>
      <c r="I11" s="7"/>
      <c r="J11" s="7"/>
      <c r="K11" s="7"/>
      <c r="L11" s="3" t="n">
        <v>6</v>
      </c>
      <c r="M11" s="3" t="n">
        <v>3</v>
      </c>
      <c r="N11" s="4" t="n">
        <f aca="false">M11/L11</f>
        <v>0.5</v>
      </c>
      <c r="O11" s="3" t="n">
        <v>3</v>
      </c>
      <c r="P11" s="4" t="n">
        <f aca="false">O11/L11</f>
        <v>0.5</v>
      </c>
      <c r="Q11" s="6"/>
      <c r="R11" s="6"/>
      <c r="S11" s="4" t="e">
        <f aca="false">R11/Q11</f>
        <v>#DIV/0!</v>
      </c>
      <c r="T11" s="6"/>
      <c r="U11" s="4" t="e">
        <f aca="false">T11/Q11</f>
        <v>#DIV/0!</v>
      </c>
      <c r="V11" s="6"/>
      <c r="W11" s="6"/>
      <c r="X11" s="4" t="e">
        <f aca="false">W11/V11</f>
        <v>#DIV/0!</v>
      </c>
      <c r="Y11" s="6"/>
      <c r="Z11" s="4" t="e">
        <f aca="false">Y11/V11</f>
        <v>#DIV/0!</v>
      </c>
    </row>
    <row r="12" customFormat="false" ht="15" hidden="false" customHeight="false" outlineLevel="0" collapsed="false">
      <c r="A12" s="5" t="s">
        <v>19</v>
      </c>
      <c r="B12" s="6"/>
      <c r="C12" s="6"/>
      <c r="D12" s="7"/>
      <c r="E12" s="6"/>
      <c r="F12" s="7"/>
      <c r="G12" s="3" t="n">
        <f aca="false">H12+J12</f>
        <v>14</v>
      </c>
      <c r="H12" s="3" t="n">
        <v>13</v>
      </c>
      <c r="I12" s="4" t="n">
        <f aca="false">H12/G12</f>
        <v>0.928571428571429</v>
      </c>
      <c r="J12" s="3" t="n">
        <v>1</v>
      </c>
      <c r="K12" s="4" t="n">
        <f aca="false">J12/G12</f>
        <v>0.0714285714285714</v>
      </c>
      <c r="L12" s="3" t="n">
        <f aca="false">M12+O12</f>
        <v>0</v>
      </c>
      <c r="M12" s="3"/>
      <c r="N12" s="4" t="e">
        <f aca="false">M12/L12</f>
        <v>#DIV/0!</v>
      </c>
      <c r="O12" s="3"/>
      <c r="P12" s="4" t="e">
        <f aca="false">O12/L12</f>
        <v>#DIV/0!</v>
      </c>
      <c r="Q12" s="6"/>
      <c r="R12" s="6"/>
      <c r="S12" s="6"/>
      <c r="T12" s="6"/>
      <c r="U12" s="6"/>
      <c r="V12" s="6"/>
      <c r="W12" s="6"/>
      <c r="X12" s="6"/>
      <c r="Y12" s="6"/>
      <c r="Z12" s="6"/>
    </row>
    <row r="13" customFormat="false" ht="15" hidden="false" customHeight="false" outlineLevel="0" collapsed="false">
      <c r="A13" s="5" t="s">
        <v>20</v>
      </c>
      <c r="B13" s="3" t="n">
        <f aca="false">C13+E13</f>
        <v>141</v>
      </c>
      <c r="C13" s="5" t="n">
        <f aca="false">SUM(C3:C10)</f>
        <v>118</v>
      </c>
      <c r="D13" s="4" t="n">
        <f aca="false">C13/B13</f>
        <v>0.836879432624114</v>
      </c>
      <c r="E13" s="5" t="n">
        <f aca="false">SUM(E3:E10)</f>
        <v>23</v>
      </c>
      <c r="F13" s="8" t="n">
        <f aca="false">E13/B13</f>
        <v>0.163120567375887</v>
      </c>
      <c r="G13" s="3" t="n">
        <f aca="false">H13+J13</f>
        <v>158</v>
      </c>
      <c r="H13" s="5" t="n">
        <f aca="false">SUM(H3:H12)</f>
        <v>139</v>
      </c>
      <c r="I13" s="4" t="n">
        <f aca="false">H13/G13</f>
        <v>0.879746835443038</v>
      </c>
      <c r="J13" s="5" t="n">
        <f aca="false">SUM(J3:J12)</f>
        <v>19</v>
      </c>
      <c r="K13" s="8" t="n">
        <f aca="false">J13/G13</f>
        <v>0.120253164556962</v>
      </c>
      <c r="L13" s="3" t="n">
        <f aca="false">M13+O13</f>
        <v>130</v>
      </c>
      <c r="M13" s="5" t="n">
        <f aca="false">SUM(M3:M10)</f>
        <v>107</v>
      </c>
      <c r="N13" s="4" t="n">
        <f aca="false">M13/L13</f>
        <v>0.823076923076923</v>
      </c>
      <c r="O13" s="5" t="n">
        <f aca="false">SUM(O3:O10)</f>
        <v>23</v>
      </c>
      <c r="P13" s="8" t="n">
        <f aca="false">O13/L13</f>
        <v>0.176923076923077</v>
      </c>
      <c r="Q13" s="3" t="n">
        <f aca="false">R13+T13</f>
        <v>135</v>
      </c>
      <c r="R13" s="3" t="n">
        <f aca="false">SUM(R3:R11)</f>
        <v>107</v>
      </c>
      <c r="S13" s="4" t="n">
        <f aca="false">R13/Q13</f>
        <v>0.792592592592593</v>
      </c>
      <c r="T13" s="3" t="n">
        <f aca="false">SUM(T3:T11)</f>
        <v>28</v>
      </c>
      <c r="U13" s="4" t="n">
        <f aca="false">T13/Q13</f>
        <v>0.207407407407407</v>
      </c>
      <c r="V13" s="3" t="n">
        <f aca="false">W13+Y13</f>
        <v>128</v>
      </c>
      <c r="W13" s="3" t="n">
        <f aca="false">SUM(W3:W11)</f>
        <v>102</v>
      </c>
      <c r="X13" s="4" t="n">
        <f aca="false">W13/V13</f>
        <v>0.796875</v>
      </c>
      <c r="Y13" s="3" t="n">
        <f aca="false">SUM(Y3:Y11)</f>
        <v>26</v>
      </c>
      <c r="Z13" s="4" t="n">
        <f aca="false">Y13/V13</f>
        <v>0.203125</v>
      </c>
    </row>
    <row r="14" customFormat="false" ht="15" hidden="false" customHeight="false" outlineLevel="0" collapsed="false">
      <c r="T14" s="0" t="s">
        <v>21</v>
      </c>
    </row>
    <row r="17" customFormat="false" ht="15" hidden="false" customHeight="false" outlineLevel="0" collapsed="false">
      <c r="A17" s="3" t="s">
        <v>22</v>
      </c>
      <c r="B17" s="2" t="s">
        <v>23</v>
      </c>
      <c r="C17" s="2" t="s">
        <v>24</v>
      </c>
      <c r="D17" s="2" t="s">
        <v>25</v>
      </c>
      <c r="E17" s="2" t="s">
        <v>26</v>
      </c>
      <c r="F17" s="9" t="s">
        <v>27</v>
      </c>
    </row>
    <row r="18" customFormat="false" ht="15" hidden="false" customHeight="false" outlineLevel="0" collapsed="false">
      <c r="A18" s="3" t="s">
        <v>10</v>
      </c>
      <c r="B18" s="10" t="n">
        <f aca="false">F3</f>
        <v>0.125</v>
      </c>
      <c r="C18" s="11" t="n">
        <f aca="false">K3</f>
        <v>0.1875</v>
      </c>
      <c r="D18" s="11" t="n">
        <f aca="false">P3</f>
        <v>0.25</v>
      </c>
      <c r="E18" s="11" t="n">
        <f aca="false">U3</f>
        <v>0.166666666666667</v>
      </c>
      <c r="F18" s="11" t="n">
        <f aca="false">Z3</f>
        <v>0.411764705882353</v>
      </c>
    </row>
    <row r="19" customFormat="false" ht="15" hidden="false" customHeight="false" outlineLevel="0" collapsed="false">
      <c r="A19" s="3" t="s">
        <v>11</v>
      </c>
      <c r="B19" s="10" t="n">
        <f aca="false">F4</f>
        <v>0.166666666666667</v>
      </c>
      <c r="C19" s="11" t="n">
        <f aca="false">K4</f>
        <v>0.0869565217391304</v>
      </c>
      <c r="D19" s="11" t="n">
        <f aca="false">P4</f>
        <v>0.12</v>
      </c>
      <c r="E19" s="11" t="n">
        <f aca="false">U4</f>
        <v>0.291666666666667</v>
      </c>
      <c r="F19" s="11" t="n">
        <f aca="false">Z4</f>
        <v>0.117647058823529</v>
      </c>
    </row>
    <row r="20" customFormat="false" ht="15" hidden="false" customHeight="false" outlineLevel="0" collapsed="false">
      <c r="A20" s="3" t="s">
        <v>28</v>
      </c>
      <c r="B20" s="10" t="n">
        <f aca="false">F5</f>
        <v>0.0909090909090909</v>
      </c>
      <c r="C20" s="11" t="n">
        <f aca="false">K5</f>
        <v>0.16</v>
      </c>
      <c r="D20" s="11" t="n">
        <f aca="false">P5</f>
        <v>0.16</v>
      </c>
      <c r="E20" s="11" t="n">
        <f aca="false">U5</f>
        <v>0.259259259259259</v>
      </c>
      <c r="F20" s="11" t="n">
        <f aca="false">Z5</f>
        <v>0.25</v>
      </c>
    </row>
    <row r="21" customFormat="false" ht="15" hidden="false" customHeight="false" outlineLevel="0" collapsed="false">
      <c r="A21" s="3" t="s">
        <v>13</v>
      </c>
      <c r="B21" s="10" t="n">
        <f aca="false">F6</f>
        <v>0.208333333333333</v>
      </c>
      <c r="C21" s="11" t="n">
        <f aca="false">K6</f>
        <v>0.0714285714285714</v>
      </c>
      <c r="D21" s="11" t="n">
        <f aca="false">P6</f>
        <v>0.0588235294117647</v>
      </c>
      <c r="E21" s="11" t="n">
        <f aca="false">U6</f>
        <v>0.0869565217391304</v>
      </c>
      <c r="F21" s="11" t="n">
        <f aca="false">Z6</f>
        <v>0.206896551724138</v>
      </c>
    </row>
    <row r="22" customFormat="false" ht="15" hidden="false" customHeight="false" outlineLevel="0" collapsed="false">
      <c r="A22" s="3" t="s">
        <v>29</v>
      </c>
      <c r="B22" s="10" t="n">
        <f aca="false">F7</f>
        <v>0.117647058823529</v>
      </c>
      <c r="C22" s="11" t="n">
        <f aca="false">K7</f>
        <v>0.222222222222222</v>
      </c>
      <c r="D22" s="11" t="n">
        <f aca="false">P7</f>
        <v>0.130434782608696</v>
      </c>
      <c r="E22" s="11" t="n">
        <f aca="false">U7</f>
        <v>0.136363636363636</v>
      </c>
      <c r="F22" s="11" t="n">
        <f aca="false">Z7</f>
        <v>0.142857142857143</v>
      </c>
      <c r="W22" s="0" t="s">
        <v>21</v>
      </c>
    </row>
    <row r="23" customFormat="false" ht="15" hidden="false" customHeight="false" outlineLevel="0" collapsed="false">
      <c r="A23" s="3" t="s">
        <v>15</v>
      </c>
      <c r="B23" s="10" t="n">
        <f aca="false">F8</f>
        <v>0.230769230769231</v>
      </c>
      <c r="C23" s="11" t="n">
        <f aca="false">K8</f>
        <v>0.0714285714285714</v>
      </c>
      <c r="D23" s="11" t="n">
        <f aca="false">P8</f>
        <v>0</v>
      </c>
      <c r="E23" s="11" t="n">
        <f aca="false">U8</f>
        <v>0.0769230769230769</v>
      </c>
      <c r="F23" s="11" t="n">
        <f aca="false">Z8</f>
        <v>0.0769230769230769</v>
      </c>
    </row>
    <row r="24" customFormat="false" ht="15" hidden="false" customHeight="false" outlineLevel="0" collapsed="false">
      <c r="A24" s="3" t="s">
        <v>16</v>
      </c>
      <c r="B24" s="10" t="n">
        <f aca="false">F9</f>
        <v>0</v>
      </c>
      <c r="C24" s="11" t="n">
        <f aca="false">K9</f>
        <v>0</v>
      </c>
      <c r="D24" s="11" t="n">
        <f aca="false">P9</f>
        <v>0.125</v>
      </c>
      <c r="E24" s="11" t="n">
        <f aca="false">U9</f>
        <v>0.2</v>
      </c>
      <c r="F24" s="11" t="n">
        <f aca="false">Z9</f>
        <v>0</v>
      </c>
    </row>
    <row r="25" customFormat="false" ht="15" hidden="false" customHeight="false" outlineLevel="0" collapsed="false">
      <c r="A25" s="5" t="s">
        <v>17</v>
      </c>
      <c r="B25" s="10" t="n">
        <f aca="false">F10</f>
        <v>0.263157894736842</v>
      </c>
      <c r="C25" s="11" t="n">
        <f aca="false">K10</f>
        <v>0.142857142857143</v>
      </c>
      <c r="D25" s="11" t="n">
        <f aca="false">P10</f>
        <v>0.6</v>
      </c>
      <c r="E25" s="11" t="n">
        <f aca="false">U10</f>
        <v>0.555555555555556</v>
      </c>
      <c r="F25" s="11" t="n">
        <f aca="false">Z10</f>
        <v>0.285714285714286</v>
      </c>
    </row>
    <row r="26" customFormat="false" ht="15" hidden="false" customHeight="false" outlineLevel="0" collapsed="false">
      <c r="A26" s="5" t="s">
        <v>18</v>
      </c>
      <c r="B26" s="12"/>
      <c r="C26" s="11"/>
      <c r="D26" s="11" t="n">
        <f aca="false">P11</f>
        <v>0.5</v>
      </c>
      <c r="E26" s="11"/>
      <c r="F26" s="3"/>
    </row>
    <row r="27" customFormat="false" ht="15" hidden="false" customHeight="false" outlineLevel="0" collapsed="false">
      <c r="A27" s="5" t="s">
        <v>19</v>
      </c>
      <c r="B27" s="12"/>
      <c r="C27" s="11" t="n">
        <f aca="false">K12</f>
        <v>0.0714285714285714</v>
      </c>
      <c r="D27" s="11" t="e">
        <f aca="false">P12</f>
        <v>#DIV/0!</v>
      </c>
      <c r="E27" s="11"/>
      <c r="F27" s="3"/>
    </row>
    <row r="28" customFormat="false" ht="15" hidden="false" customHeight="false" outlineLevel="0" collapsed="false">
      <c r="A28" s="5" t="s">
        <v>30</v>
      </c>
      <c r="B28" s="11" t="n">
        <f aca="false">F13</f>
        <v>0.163120567375887</v>
      </c>
      <c r="C28" s="11" t="n">
        <f aca="false">K13</f>
        <v>0.120253164556962</v>
      </c>
      <c r="D28" s="11" t="n">
        <f aca="false">P13</f>
        <v>0.176923076923077</v>
      </c>
      <c r="E28" s="11" t="n">
        <f aca="false">U13</f>
        <v>0.207407407407407</v>
      </c>
      <c r="F28" s="11" t="n">
        <f aca="false">Z13</f>
        <v>0.203125</v>
      </c>
    </row>
    <row r="33" customFormat="false" ht="15" hidden="false" customHeight="false" outlineLevel="0" collapsed="false">
      <c r="H33" s="0" t="s">
        <v>21</v>
      </c>
    </row>
  </sheetData>
  <mergeCells count="6">
    <mergeCell ref="A1:A2"/>
    <mergeCell ref="B1:F1"/>
    <mergeCell ref="G1:K1"/>
    <mergeCell ref="L1:P1"/>
    <mergeCell ref="Q1:U1"/>
    <mergeCell ref="V1:Z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C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21" activeCellId="0" sqref="C21"/>
    </sheetView>
  </sheetViews>
  <sheetFormatPr defaultRowHeight="15" zeroHeight="false" outlineLevelRow="0" outlineLevelCol="0"/>
  <cols>
    <col collapsed="false" customWidth="true" hidden="false" outlineLevel="0" max="1" min="1" style="0" width="31.28"/>
    <col collapsed="false" customWidth="true" hidden="false" outlineLevel="0" max="2" min="2" style="0" width="8.54"/>
    <col collapsed="false" customWidth="true" hidden="false" outlineLevel="0" max="3" min="3" style="0" width="54.42"/>
    <col collapsed="false" customWidth="true" hidden="false" outlineLevel="0" max="1025" min="4" style="0" width="8.54"/>
  </cols>
  <sheetData>
    <row r="2" customFormat="false" ht="15" hidden="false" customHeight="false" outlineLevel="0" collapsed="false">
      <c r="A2" s="5" t="s">
        <v>31</v>
      </c>
      <c r="B2" s="3" t="s">
        <v>32</v>
      </c>
      <c r="C2" s="3" t="s">
        <v>33</v>
      </c>
    </row>
    <row r="3" customFormat="false" ht="15" hidden="false" customHeight="false" outlineLevel="0" collapsed="false">
      <c r="A3" s="3" t="s">
        <v>34</v>
      </c>
      <c r="B3" s="3" t="s">
        <v>32</v>
      </c>
      <c r="C3" s="3" t="s">
        <v>35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59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2017-05-08T10:12:18Z</dcterms:created>
  <dc:creator>Megan Liddle</dc:creator>
  <dc:description/>
  <dc:language>en-GB</dc:language>
  <cp:lastModifiedBy>Silvia Liverani</cp:lastModifiedBy>
  <dcterms:modified xsi:type="dcterms:W3CDTF">2021-03-23T17:57:36Z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