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5125/"/>
    </mc:Choice>
  </mc:AlternateContent>
  <xr:revisionPtr revIDLastSave="98" documentId="8_{3DD88C82-C45F-4085-BA9A-89BDF3429C79}" xr6:coauthVersionLast="47" xr6:coauthVersionMax="47" xr10:uidLastSave="{016F8447-20A3-4529-AC40-65B0C951CF98}"/>
  <bookViews>
    <workbookView xWindow="-120" yWindow="-120" windowWidth="20730" windowHeight="11160" activeTab="1" xr2:uid="{4280EC6A-154C-47D3-B144-A526EDCD85FE}"/>
  </bookViews>
  <sheets>
    <sheet name="Sheet1" sheetId="1" r:id="rId1"/>
    <sheet name="Sheet2" sheetId="2" r:id="rId2"/>
    <sheet name="Sheet3" sheetId="3" r:id="rId3"/>
    <sheet name="Sheet4" sheetId="4" r:id="rId4"/>
    <sheet name="Chart1" sheetId="5" r:id="rId5"/>
    <sheet name="Chart2" sheetId="6" r:id="rId6"/>
    <sheet name="Chart3" sheetId="7" r:id="rId7"/>
    <sheet name="Chart4" sheetId="8" r:id="rId8"/>
    <sheet name="Chart5" sheetId="9" r:id="rId9"/>
  </sheets>
  <definedNames>
    <definedName name="A" localSheetId="0">Sheet1!#REF!</definedName>
    <definedName name="B">Sheet1!#REF!</definedName>
    <definedName name="cc">Sheet1!#REF!</definedName>
    <definedName name="delta" localSheetId="0">Sheet1!#REF!</definedName>
    <definedName name="i" localSheetId="0">Sheet1!#REF!</definedName>
    <definedName name="m" localSheetId="0">Sheet1!#REF!</definedName>
    <definedName name="sel" localSheetId="0">Sheet1!#REF!</definedName>
    <definedName name="v">Sheet1!#REF!</definedName>
    <definedName name="x" localSheetId="0">Sheet1!#REF!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2" l="1"/>
  <c r="P20" i="2"/>
  <c r="P22" i="1"/>
  <c r="P23" i="1"/>
  <c r="P19" i="1"/>
  <c r="P19" i="2"/>
  <c r="K9" i="1"/>
  <c r="G9" i="1"/>
  <c r="G104" i="1"/>
  <c r="G10" i="1"/>
  <c r="H11" i="1"/>
  <c r="F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H22" i="2"/>
  <c r="G21" i="2"/>
  <c r="G20" i="2"/>
  <c r="G19" i="2"/>
  <c r="H19" i="2"/>
  <c r="I19" i="2"/>
  <c r="K19" i="2"/>
  <c r="J22" i="2"/>
  <c r="L22" i="2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H22" i="1"/>
  <c r="B19" i="1"/>
  <c r="B20" i="1"/>
  <c r="B21" i="1"/>
  <c r="G21" i="1"/>
  <c r="G20" i="1"/>
  <c r="G19" i="1"/>
  <c r="H19" i="1"/>
  <c r="B18" i="1"/>
  <c r="B17" i="1"/>
  <c r="B16" i="1"/>
  <c r="B15" i="1"/>
  <c r="B14" i="1"/>
  <c r="B13" i="1"/>
  <c r="B12" i="1"/>
  <c r="B11" i="1"/>
  <c r="B10" i="1"/>
  <c r="B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I19" i="1"/>
  <c r="K19" i="1"/>
  <c r="J22" i="1"/>
  <c r="L22" i="1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J104" i="2"/>
  <c r="L104" i="2"/>
  <c r="I104" i="2"/>
  <c r="K104" i="2"/>
  <c r="H104" i="2"/>
  <c r="D104" i="2"/>
  <c r="E104" i="2"/>
  <c r="F104" i="2"/>
  <c r="J103" i="2"/>
  <c r="L103" i="2"/>
  <c r="I103" i="2"/>
  <c r="K103" i="2"/>
  <c r="H103" i="2"/>
  <c r="D103" i="2"/>
  <c r="E103" i="2"/>
  <c r="F103" i="2"/>
  <c r="J102" i="2"/>
  <c r="L102" i="2"/>
  <c r="I102" i="2"/>
  <c r="K102" i="2"/>
  <c r="H102" i="2"/>
  <c r="D102" i="2"/>
  <c r="E102" i="2"/>
  <c r="F102" i="2"/>
  <c r="J101" i="2"/>
  <c r="L101" i="2"/>
  <c r="I101" i="2"/>
  <c r="K101" i="2"/>
  <c r="H101" i="2"/>
  <c r="D101" i="2"/>
  <c r="E101" i="2"/>
  <c r="F101" i="2"/>
  <c r="J100" i="2"/>
  <c r="L100" i="2"/>
  <c r="I100" i="2"/>
  <c r="K100" i="2"/>
  <c r="H100" i="2"/>
  <c r="D100" i="2"/>
  <c r="E100" i="2"/>
  <c r="F100" i="2"/>
  <c r="J99" i="2"/>
  <c r="L99" i="2"/>
  <c r="I99" i="2"/>
  <c r="K99" i="2"/>
  <c r="H99" i="2"/>
  <c r="D99" i="2"/>
  <c r="E99" i="2"/>
  <c r="F99" i="2"/>
  <c r="J98" i="2"/>
  <c r="L98" i="2"/>
  <c r="I98" i="2"/>
  <c r="K98" i="2"/>
  <c r="H98" i="2"/>
  <c r="D98" i="2"/>
  <c r="E98" i="2"/>
  <c r="F98" i="2"/>
  <c r="J97" i="2"/>
  <c r="L97" i="2"/>
  <c r="I97" i="2"/>
  <c r="K97" i="2"/>
  <c r="H97" i="2"/>
  <c r="D97" i="2"/>
  <c r="E97" i="2"/>
  <c r="F97" i="2"/>
  <c r="J96" i="2"/>
  <c r="L96" i="2"/>
  <c r="I96" i="2"/>
  <c r="K96" i="2"/>
  <c r="H96" i="2"/>
  <c r="D96" i="2"/>
  <c r="E96" i="2"/>
  <c r="F96" i="2"/>
  <c r="J95" i="2"/>
  <c r="L95" i="2"/>
  <c r="I95" i="2"/>
  <c r="K95" i="2"/>
  <c r="H95" i="2"/>
  <c r="D95" i="2"/>
  <c r="E95" i="2"/>
  <c r="F95" i="2"/>
  <c r="J94" i="2"/>
  <c r="L94" i="2"/>
  <c r="I94" i="2"/>
  <c r="K94" i="2"/>
  <c r="H94" i="2"/>
  <c r="D94" i="2"/>
  <c r="E94" i="2"/>
  <c r="F94" i="2"/>
  <c r="J93" i="2"/>
  <c r="L93" i="2"/>
  <c r="I93" i="2"/>
  <c r="K93" i="2"/>
  <c r="H93" i="2"/>
  <c r="D93" i="2"/>
  <c r="E93" i="2"/>
  <c r="F93" i="2"/>
  <c r="J92" i="2"/>
  <c r="L92" i="2"/>
  <c r="I92" i="2"/>
  <c r="K92" i="2"/>
  <c r="H92" i="2"/>
  <c r="D92" i="2"/>
  <c r="E92" i="2"/>
  <c r="F92" i="2"/>
  <c r="J91" i="2"/>
  <c r="L91" i="2"/>
  <c r="I91" i="2"/>
  <c r="K91" i="2"/>
  <c r="H91" i="2"/>
  <c r="D91" i="2"/>
  <c r="E91" i="2"/>
  <c r="F91" i="2"/>
  <c r="J90" i="2"/>
  <c r="L90" i="2"/>
  <c r="I90" i="2"/>
  <c r="K90" i="2"/>
  <c r="H90" i="2"/>
  <c r="D90" i="2"/>
  <c r="E90" i="2"/>
  <c r="F90" i="2"/>
  <c r="J89" i="2"/>
  <c r="L89" i="2"/>
  <c r="I89" i="2"/>
  <c r="K89" i="2"/>
  <c r="H89" i="2"/>
  <c r="D89" i="2"/>
  <c r="E89" i="2"/>
  <c r="F89" i="2"/>
  <c r="J88" i="2"/>
  <c r="L88" i="2"/>
  <c r="I88" i="2"/>
  <c r="K88" i="2"/>
  <c r="H88" i="2"/>
  <c r="D88" i="2"/>
  <c r="E88" i="2"/>
  <c r="F88" i="2"/>
  <c r="J87" i="2"/>
  <c r="L87" i="2"/>
  <c r="I87" i="2"/>
  <c r="K87" i="2"/>
  <c r="H87" i="2"/>
  <c r="D87" i="2"/>
  <c r="E87" i="2"/>
  <c r="F87" i="2"/>
  <c r="J86" i="2"/>
  <c r="L86" i="2"/>
  <c r="I86" i="2"/>
  <c r="K86" i="2"/>
  <c r="H86" i="2"/>
  <c r="D86" i="2"/>
  <c r="E86" i="2"/>
  <c r="F86" i="2"/>
  <c r="J85" i="2"/>
  <c r="L85" i="2"/>
  <c r="I85" i="2"/>
  <c r="K85" i="2"/>
  <c r="H85" i="2"/>
  <c r="D85" i="2"/>
  <c r="E85" i="2"/>
  <c r="F85" i="2"/>
  <c r="J84" i="2"/>
  <c r="L84" i="2"/>
  <c r="I84" i="2"/>
  <c r="K84" i="2"/>
  <c r="H84" i="2"/>
  <c r="D84" i="2"/>
  <c r="E84" i="2"/>
  <c r="F84" i="2"/>
  <c r="J83" i="2"/>
  <c r="L83" i="2"/>
  <c r="I83" i="2"/>
  <c r="K83" i="2"/>
  <c r="H83" i="2"/>
  <c r="D83" i="2"/>
  <c r="E83" i="2"/>
  <c r="F83" i="2"/>
  <c r="J82" i="2"/>
  <c r="L82" i="2"/>
  <c r="I82" i="2"/>
  <c r="K82" i="2"/>
  <c r="H82" i="2"/>
  <c r="D82" i="2"/>
  <c r="E82" i="2"/>
  <c r="F82" i="2"/>
  <c r="J81" i="2"/>
  <c r="L81" i="2"/>
  <c r="I81" i="2"/>
  <c r="K81" i="2"/>
  <c r="H81" i="2"/>
  <c r="D81" i="2"/>
  <c r="E81" i="2"/>
  <c r="F81" i="2"/>
  <c r="J80" i="2"/>
  <c r="L80" i="2"/>
  <c r="I80" i="2"/>
  <c r="K80" i="2"/>
  <c r="H80" i="2"/>
  <c r="D80" i="2"/>
  <c r="E80" i="2"/>
  <c r="F80" i="2"/>
  <c r="J79" i="2"/>
  <c r="L79" i="2"/>
  <c r="I79" i="2"/>
  <c r="K79" i="2"/>
  <c r="H79" i="2"/>
  <c r="D79" i="2"/>
  <c r="E79" i="2"/>
  <c r="F79" i="2"/>
  <c r="J78" i="2"/>
  <c r="L78" i="2"/>
  <c r="I78" i="2"/>
  <c r="K78" i="2"/>
  <c r="H78" i="2"/>
  <c r="D78" i="2"/>
  <c r="E78" i="2"/>
  <c r="F78" i="2"/>
  <c r="J77" i="2"/>
  <c r="L77" i="2"/>
  <c r="I77" i="2"/>
  <c r="K77" i="2"/>
  <c r="H77" i="2"/>
  <c r="D77" i="2"/>
  <c r="E77" i="2"/>
  <c r="F77" i="2"/>
  <c r="J76" i="2"/>
  <c r="L76" i="2"/>
  <c r="I76" i="2"/>
  <c r="K76" i="2"/>
  <c r="H76" i="2"/>
  <c r="D76" i="2"/>
  <c r="E76" i="2"/>
  <c r="F76" i="2"/>
  <c r="J75" i="2"/>
  <c r="L75" i="2"/>
  <c r="I75" i="2"/>
  <c r="K75" i="2"/>
  <c r="H75" i="2"/>
  <c r="D75" i="2"/>
  <c r="E75" i="2"/>
  <c r="F75" i="2"/>
  <c r="J74" i="2"/>
  <c r="L74" i="2"/>
  <c r="I74" i="2"/>
  <c r="K74" i="2"/>
  <c r="H74" i="2"/>
  <c r="D74" i="2"/>
  <c r="E74" i="2"/>
  <c r="F74" i="2"/>
  <c r="J73" i="2"/>
  <c r="L73" i="2"/>
  <c r="I73" i="2"/>
  <c r="K73" i="2"/>
  <c r="H73" i="2"/>
  <c r="D73" i="2"/>
  <c r="E73" i="2"/>
  <c r="F73" i="2"/>
  <c r="J72" i="2"/>
  <c r="L72" i="2"/>
  <c r="I72" i="2"/>
  <c r="K72" i="2"/>
  <c r="H72" i="2"/>
  <c r="D72" i="2"/>
  <c r="E72" i="2"/>
  <c r="F72" i="2"/>
  <c r="J71" i="2"/>
  <c r="L71" i="2"/>
  <c r="I71" i="2"/>
  <c r="K71" i="2"/>
  <c r="H71" i="2"/>
  <c r="D71" i="2"/>
  <c r="E71" i="2"/>
  <c r="F71" i="2"/>
  <c r="J70" i="2"/>
  <c r="L70" i="2"/>
  <c r="I70" i="2"/>
  <c r="K70" i="2"/>
  <c r="H70" i="2"/>
  <c r="D70" i="2"/>
  <c r="E70" i="2"/>
  <c r="F70" i="2"/>
  <c r="J69" i="2"/>
  <c r="L69" i="2"/>
  <c r="I69" i="2"/>
  <c r="K69" i="2"/>
  <c r="H69" i="2"/>
  <c r="D69" i="2"/>
  <c r="E69" i="2"/>
  <c r="F69" i="2"/>
  <c r="J68" i="2"/>
  <c r="L68" i="2"/>
  <c r="I68" i="2"/>
  <c r="K68" i="2"/>
  <c r="H68" i="2"/>
  <c r="D68" i="2"/>
  <c r="E68" i="2"/>
  <c r="F68" i="2"/>
  <c r="J67" i="2"/>
  <c r="L67" i="2"/>
  <c r="I67" i="2"/>
  <c r="K67" i="2"/>
  <c r="H67" i="2"/>
  <c r="D67" i="2"/>
  <c r="E67" i="2"/>
  <c r="F67" i="2"/>
  <c r="J66" i="2"/>
  <c r="L66" i="2"/>
  <c r="I66" i="2"/>
  <c r="K66" i="2"/>
  <c r="H66" i="2"/>
  <c r="D66" i="2"/>
  <c r="E66" i="2"/>
  <c r="F66" i="2"/>
  <c r="J65" i="2"/>
  <c r="L65" i="2"/>
  <c r="I65" i="2"/>
  <c r="K65" i="2"/>
  <c r="H65" i="2"/>
  <c r="D65" i="2"/>
  <c r="E65" i="2"/>
  <c r="F65" i="2"/>
  <c r="J64" i="2"/>
  <c r="L64" i="2"/>
  <c r="I64" i="2"/>
  <c r="K64" i="2"/>
  <c r="H64" i="2"/>
  <c r="D64" i="2"/>
  <c r="E64" i="2"/>
  <c r="F64" i="2"/>
  <c r="J63" i="2"/>
  <c r="L63" i="2"/>
  <c r="I63" i="2"/>
  <c r="K63" i="2"/>
  <c r="H63" i="2"/>
  <c r="D63" i="2"/>
  <c r="E63" i="2"/>
  <c r="F63" i="2"/>
  <c r="J62" i="2"/>
  <c r="L62" i="2"/>
  <c r="I62" i="2"/>
  <c r="K62" i="2"/>
  <c r="H62" i="2"/>
  <c r="D62" i="2"/>
  <c r="E62" i="2"/>
  <c r="F62" i="2"/>
  <c r="J61" i="2"/>
  <c r="L61" i="2"/>
  <c r="I61" i="2"/>
  <c r="K61" i="2"/>
  <c r="H61" i="2"/>
  <c r="D61" i="2"/>
  <c r="E61" i="2"/>
  <c r="F61" i="2"/>
  <c r="J60" i="2"/>
  <c r="L60" i="2"/>
  <c r="I60" i="2"/>
  <c r="K60" i="2"/>
  <c r="H60" i="2"/>
  <c r="D60" i="2"/>
  <c r="E60" i="2"/>
  <c r="F60" i="2"/>
  <c r="J59" i="2"/>
  <c r="L59" i="2"/>
  <c r="I59" i="2"/>
  <c r="K59" i="2"/>
  <c r="H59" i="2"/>
  <c r="D59" i="2"/>
  <c r="E59" i="2"/>
  <c r="F59" i="2"/>
  <c r="J58" i="2"/>
  <c r="L58" i="2"/>
  <c r="I58" i="2"/>
  <c r="K58" i="2"/>
  <c r="H58" i="2"/>
  <c r="D58" i="2"/>
  <c r="E58" i="2"/>
  <c r="F58" i="2"/>
  <c r="J57" i="2"/>
  <c r="L57" i="2"/>
  <c r="I57" i="2"/>
  <c r="K57" i="2"/>
  <c r="H57" i="2"/>
  <c r="D57" i="2"/>
  <c r="E57" i="2"/>
  <c r="F57" i="2"/>
  <c r="J56" i="2"/>
  <c r="L56" i="2"/>
  <c r="I56" i="2"/>
  <c r="K56" i="2"/>
  <c r="H56" i="2"/>
  <c r="D56" i="2"/>
  <c r="E56" i="2"/>
  <c r="F56" i="2"/>
  <c r="J55" i="2"/>
  <c r="L55" i="2"/>
  <c r="I55" i="2"/>
  <c r="K55" i="2"/>
  <c r="H55" i="2"/>
  <c r="D55" i="2"/>
  <c r="E55" i="2"/>
  <c r="F55" i="2"/>
  <c r="J54" i="2"/>
  <c r="L54" i="2"/>
  <c r="I54" i="2"/>
  <c r="K54" i="2"/>
  <c r="H54" i="2"/>
  <c r="D54" i="2"/>
  <c r="E54" i="2"/>
  <c r="F54" i="2"/>
  <c r="J53" i="2"/>
  <c r="L53" i="2"/>
  <c r="I53" i="2"/>
  <c r="K53" i="2"/>
  <c r="H53" i="2"/>
  <c r="D53" i="2"/>
  <c r="E53" i="2"/>
  <c r="F53" i="2"/>
  <c r="J52" i="2"/>
  <c r="L52" i="2"/>
  <c r="I52" i="2"/>
  <c r="K52" i="2"/>
  <c r="H52" i="2"/>
  <c r="D52" i="2"/>
  <c r="E52" i="2"/>
  <c r="F52" i="2"/>
  <c r="J51" i="2"/>
  <c r="L51" i="2"/>
  <c r="I51" i="2"/>
  <c r="K51" i="2"/>
  <c r="H51" i="2"/>
  <c r="D51" i="2"/>
  <c r="E51" i="2"/>
  <c r="F51" i="2"/>
  <c r="J50" i="2"/>
  <c r="L50" i="2"/>
  <c r="I50" i="2"/>
  <c r="K50" i="2"/>
  <c r="H50" i="2"/>
  <c r="D50" i="2"/>
  <c r="E50" i="2"/>
  <c r="F50" i="2"/>
  <c r="J49" i="2"/>
  <c r="L49" i="2"/>
  <c r="I49" i="2"/>
  <c r="K49" i="2"/>
  <c r="H49" i="2"/>
  <c r="D49" i="2"/>
  <c r="E49" i="2"/>
  <c r="F49" i="2"/>
  <c r="J48" i="2"/>
  <c r="L48" i="2"/>
  <c r="I48" i="2"/>
  <c r="K48" i="2"/>
  <c r="H48" i="2"/>
  <c r="D48" i="2"/>
  <c r="E48" i="2"/>
  <c r="F48" i="2"/>
  <c r="J47" i="2"/>
  <c r="L47" i="2"/>
  <c r="I47" i="2"/>
  <c r="K47" i="2"/>
  <c r="H47" i="2"/>
  <c r="D47" i="2"/>
  <c r="E47" i="2"/>
  <c r="F47" i="2"/>
  <c r="J46" i="2"/>
  <c r="L46" i="2"/>
  <c r="I46" i="2"/>
  <c r="K46" i="2"/>
  <c r="H46" i="2"/>
  <c r="D46" i="2"/>
  <c r="E46" i="2"/>
  <c r="F46" i="2"/>
  <c r="J45" i="2"/>
  <c r="L45" i="2"/>
  <c r="I45" i="2"/>
  <c r="K45" i="2"/>
  <c r="H45" i="2"/>
  <c r="D45" i="2"/>
  <c r="E45" i="2"/>
  <c r="F45" i="2"/>
  <c r="J44" i="2"/>
  <c r="L44" i="2"/>
  <c r="I44" i="2"/>
  <c r="K44" i="2"/>
  <c r="H44" i="2"/>
  <c r="D44" i="2"/>
  <c r="E44" i="2"/>
  <c r="F44" i="2"/>
  <c r="J43" i="2"/>
  <c r="L43" i="2"/>
  <c r="I43" i="2"/>
  <c r="K43" i="2"/>
  <c r="H43" i="2"/>
  <c r="D43" i="2"/>
  <c r="E43" i="2"/>
  <c r="F43" i="2"/>
  <c r="J42" i="2"/>
  <c r="L42" i="2"/>
  <c r="I42" i="2"/>
  <c r="K42" i="2"/>
  <c r="H42" i="2"/>
  <c r="D42" i="2"/>
  <c r="E42" i="2"/>
  <c r="F42" i="2"/>
  <c r="J41" i="2"/>
  <c r="L41" i="2"/>
  <c r="I41" i="2"/>
  <c r="K41" i="2"/>
  <c r="H41" i="2"/>
  <c r="D41" i="2"/>
  <c r="E41" i="2"/>
  <c r="F41" i="2"/>
  <c r="J40" i="2"/>
  <c r="L40" i="2"/>
  <c r="I40" i="2"/>
  <c r="K40" i="2"/>
  <c r="H40" i="2"/>
  <c r="D40" i="2"/>
  <c r="E40" i="2"/>
  <c r="F40" i="2"/>
  <c r="J39" i="2"/>
  <c r="L39" i="2"/>
  <c r="I39" i="2"/>
  <c r="K39" i="2"/>
  <c r="H39" i="2"/>
  <c r="D39" i="2"/>
  <c r="E39" i="2"/>
  <c r="F39" i="2"/>
  <c r="J38" i="2"/>
  <c r="L38" i="2"/>
  <c r="I38" i="2"/>
  <c r="K38" i="2"/>
  <c r="H38" i="2"/>
  <c r="D38" i="2"/>
  <c r="E38" i="2"/>
  <c r="F38" i="2"/>
  <c r="J37" i="2"/>
  <c r="L37" i="2"/>
  <c r="I37" i="2"/>
  <c r="K37" i="2"/>
  <c r="H37" i="2"/>
  <c r="D37" i="2"/>
  <c r="E37" i="2"/>
  <c r="F37" i="2"/>
  <c r="J36" i="2"/>
  <c r="L36" i="2"/>
  <c r="I36" i="2"/>
  <c r="K36" i="2"/>
  <c r="H36" i="2"/>
  <c r="D36" i="2"/>
  <c r="E36" i="2"/>
  <c r="F36" i="2"/>
  <c r="J35" i="2"/>
  <c r="L35" i="2"/>
  <c r="I35" i="2"/>
  <c r="K35" i="2"/>
  <c r="H35" i="2"/>
  <c r="D35" i="2"/>
  <c r="E35" i="2"/>
  <c r="F35" i="2"/>
  <c r="J34" i="2"/>
  <c r="L34" i="2"/>
  <c r="I34" i="2"/>
  <c r="K34" i="2"/>
  <c r="H34" i="2"/>
  <c r="D34" i="2"/>
  <c r="E34" i="2"/>
  <c r="F34" i="2"/>
  <c r="J33" i="2"/>
  <c r="L33" i="2"/>
  <c r="I33" i="2"/>
  <c r="K33" i="2"/>
  <c r="H33" i="2"/>
  <c r="D33" i="2"/>
  <c r="E33" i="2"/>
  <c r="F33" i="2"/>
  <c r="J32" i="2"/>
  <c r="L32" i="2"/>
  <c r="I32" i="2"/>
  <c r="K32" i="2"/>
  <c r="H32" i="2"/>
  <c r="D32" i="2"/>
  <c r="E32" i="2"/>
  <c r="F32" i="2"/>
  <c r="J31" i="2"/>
  <c r="L31" i="2"/>
  <c r="I31" i="2"/>
  <c r="K31" i="2"/>
  <c r="H31" i="2"/>
  <c r="D31" i="2"/>
  <c r="E31" i="2"/>
  <c r="F31" i="2"/>
  <c r="J30" i="2"/>
  <c r="L30" i="2"/>
  <c r="I30" i="2"/>
  <c r="K30" i="2"/>
  <c r="H30" i="2"/>
  <c r="D30" i="2"/>
  <c r="E30" i="2"/>
  <c r="F30" i="2"/>
  <c r="J29" i="2"/>
  <c r="L29" i="2"/>
  <c r="I29" i="2"/>
  <c r="K29" i="2"/>
  <c r="H29" i="2"/>
  <c r="D29" i="2"/>
  <c r="E29" i="2"/>
  <c r="F29" i="2"/>
  <c r="J28" i="2"/>
  <c r="L28" i="2"/>
  <c r="I28" i="2"/>
  <c r="K28" i="2"/>
  <c r="H28" i="2"/>
  <c r="D28" i="2"/>
  <c r="E28" i="2"/>
  <c r="F28" i="2"/>
  <c r="J27" i="2"/>
  <c r="L27" i="2"/>
  <c r="I27" i="2"/>
  <c r="K27" i="2"/>
  <c r="H27" i="2"/>
  <c r="D27" i="2"/>
  <c r="E27" i="2"/>
  <c r="F27" i="2"/>
  <c r="J26" i="2"/>
  <c r="L26" i="2"/>
  <c r="I26" i="2"/>
  <c r="K26" i="2"/>
  <c r="H26" i="2"/>
  <c r="D26" i="2"/>
  <c r="E26" i="2"/>
  <c r="F26" i="2"/>
  <c r="J25" i="2"/>
  <c r="L25" i="2"/>
  <c r="I25" i="2"/>
  <c r="K25" i="2"/>
  <c r="H25" i="2"/>
  <c r="D25" i="2"/>
  <c r="E25" i="2"/>
  <c r="F25" i="2"/>
  <c r="J24" i="2"/>
  <c r="L24" i="2"/>
  <c r="I24" i="2"/>
  <c r="K24" i="2"/>
  <c r="H24" i="2"/>
  <c r="D24" i="2"/>
  <c r="E24" i="2"/>
  <c r="F24" i="2"/>
  <c r="J23" i="2"/>
  <c r="L23" i="2"/>
  <c r="I23" i="2"/>
  <c r="K23" i="2"/>
  <c r="H23" i="2"/>
  <c r="D23" i="2"/>
  <c r="E23" i="2"/>
  <c r="F23" i="2"/>
  <c r="I22" i="2"/>
  <c r="K22" i="2"/>
  <c r="D22" i="2"/>
  <c r="E22" i="2"/>
  <c r="F22" i="2"/>
  <c r="J21" i="2"/>
  <c r="L21" i="2"/>
  <c r="I21" i="2"/>
  <c r="K21" i="2"/>
  <c r="H21" i="2"/>
  <c r="D21" i="2"/>
  <c r="E21" i="2"/>
  <c r="F21" i="2"/>
  <c r="J20" i="2"/>
  <c r="L20" i="2"/>
  <c r="I20" i="2"/>
  <c r="K20" i="2"/>
  <c r="H20" i="2"/>
  <c r="D20" i="2"/>
  <c r="E20" i="2"/>
  <c r="F20" i="2"/>
  <c r="J19" i="2"/>
  <c r="L19" i="2"/>
  <c r="D19" i="2"/>
  <c r="E19" i="2"/>
  <c r="F19" i="2"/>
  <c r="G18" i="2"/>
  <c r="J18" i="2"/>
  <c r="L18" i="2"/>
  <c r="I18" i="2"/>
  <c r="K18" i="2"/>
  <c r="H18" i="2"/>
  <c r="D18" i="2"/>
  <c r="E18" i="2"/>
  <c r="F18" i="2"/>
  <c r="G17" i="2"/>
  <c r="J17" i="2"/>
  <c r="L17" i="2"/>
  <c r="I17" i="2"/>
  <c r="K17" i="2"/>
  <c r="H17" i="2"/>
  <c r="D17" i="2"/>
  <c r="E17" i="2"/>
  <c r="F17" i="2"/>
  <c r="G16" i="2"/>
  <c r="J16" i="2"/>
  <c r="L16" i="2"/>
  <c r="I16" i="2"/>
  <c r="K16" i="2"/>
  <c r="H16" i="2"/>
  <c r="D16" i="2"/>
  <c r="E16" i="2"/>
  <c r="F16" i="2"/>
  <c r="G15" i="2"/>
  <c r="J15" i="2"/>
  <c r="L15" i="2"/>
  <c r="I15" i="2"/>
  <c r="K15" i="2"/>
  <c r="H15" i="2"/>
  <c r="D15" i="2"/>
  <c r="E15" i="2"/>
  <c r="F15" i="2"/>
  <c r="G14" i="2"/>
  <c r="J14" i="2"/>
  <c r="L14" i="2"/>
  <c r="I14" i="2"/>
  <c r="K14" i="2"/>
  <c r="H14" i="2"/>
  <c r="D14" i="2"/>
  <c r="E14" i="2"/>
  <c r="F14" i="2"/>
  <c r="G13" i="2"/>
  <c r="J13" i="2"/>
  <c r="L13" i="2"/>
  <c r="I13" i="2"/>
  <c r="K13" i="2"/>
  <c r="H13" i="2"/>
  <c r="D13" i="2"/>
  <c r="E13" i="2"/>
  <c r="F13" i="2"/>
  <c r="G12" i="2"/>
  <c r="J12" i="2"/>
  <c r="L12" i="2"/>
  <c r="I12" i="2"/>
  <c r="K12" i="2"/>
  <c r="H12" i="2"/>
  <c r="D12" i="2"/>
  <c r="E12" i="2"/>
  <c r="F12" i="2"/>
  <c r="G11" i="2"/>
  <c r="J11" i="2"/>
  <c r="L11" i="2"/>
  <c r="I11" i="2"/>
  <c r="K11" i="2"/>
  <c r="H11" i="2"/>
  <c r="D11" i="2"/>
  <c r="E11" i="2"/>
  <c r="F11" i="2"/>
  <c r="G10" i="2"/>
  <c r="J10" i="2"/>
  <c r="L10" i="2"/>
  <c r="I10" i="2"/>
  <c r="K10" i="2"/>
  <c r="H10" i="2"/>
  <c r="D10" i="2"/>
  <c r="E10" i="2"/>
  <c r="F10" i="2"/>
  <c r="G9" i="2"/>
  <c r="J9" i="2"/>
  <c r="L9" i="2"/>
  <c r="I9" i="2"/>
  <c r="K9" i="2"/>
  <c r="H9" i="2"/>
  <c r="D9" i="2"/>
  <c r="E9" i="2"/>
  <c r="F9" i="2"/>
  <c r="F6" i="2"/>
  <c r="F5" i="1"/>
  <c r="P20" i="1"/>
  <c r="G18" i="1"/>
  <c r="G17" i="1"/>
  <c r="G16" i="1"/>
  <c r="G15" i="1"/>
  <c r="G14" i="1"/>
  <c r="G13" i="1"/>
  <c r="G12" i="1"/>
  <c r="G11" i="1"/>
  <c r="J10" i="1"/>
  <c r="L10" i="1"/>
  <c r="J11" i="1"/>
  <c r="L11" i="1"/>
  <c r="J12" i="1"/>
  <c r="L12" i="1"/>
  <c r="J13" i="1"/>
  <c r="L13" i="1"/>
  <c r="J14" i="1"/>
  <c r="L14" i="1"/>
  <c r="J15" i="1"/>
  <c r="L15" i="1"/>
  <c r="J16" i="1"/>
  <c r="L16" i="1"/>
  <c r="J17" i="1"/>
  <c r="L17" i="1"/>
  <c r="J18" i="1"/>
  <c r="L18" i="1"/>
  <c r="J19" i="1"/>
  <c r="L19" i="1"/>
  <c r="J20" i="1"/>
  <c r="L20" i="1"/>
  <c r="J21" i="1"/>
  <c r="L21" i="1"/>
  <c r="C30" i="1"/>
  <c r="J23" i="1"/>
  <c r="L23" i="1"/>
  <c r="C31" i="1"/>
  <c r="J24" i="1"/>
  <c r="L24" i="1"/>
  <c r="C32" i="1"/>
  <c r="J25" i="1"/>
  <c r="L25" i="1"/>
  <c r="C33" i="1"/>
  <c r="J26" i="1"/>
  <c r="L26" i="1"/>
  <c r="C34" i="1"/>
  <c r="J27" i="1"/>
  <c r="L27" i="1"/>
  <c r="C35" i="1"/>
  <c r="J28" i="1"/>
  <c r="L28" i="1"/>
  <c r="C36" i="1"/>
  <c r="J29" i="1"/>
  <c r="L29" i="1"/>
  <c r="C37" i="1"/>
  <c r="J30" i="1"/>
  <c r="L30" i="1"/>
  <c r="C38" i="1"/>
  <c r="J31" i="1"/>
  <c r="L31" i="1"/>
  <c r="C39" i="1"/>
  <c r="J32" i="1"/>
  <c r="L32" i="1"/>
  <c r="C40" i="1"/>
  <c r="J33" i="1"/>
  <c r="L33" i="1"/>
  <c r="C41" i="1"/>
  <c r="J34" i="1"/>
  <c r="L34" i="1"/>
  <c r="C42" i="1"/>
  <c r="J35" i="1"/>
  <c r="L35" i="1"/>
  <c r="C43" i="1"/>
  <c r="J36" i="1"/>
  <c r="L36" i="1"/>
  <c r="C44" i="1"/>
  <c r="J37" i="1"/>
  <c r="L37" i="1"/>
  <c r="C45" i="1"/>
  <c r="J38" i="1"/>
  <c r="L38" i="1"/>
  <c r="C46" i="1"/>
  <c r="J39" i="1"/>
  <c r="L39" i="1"/>
  <c r="C47" i="1"/>
  <c r="J40" i="1"/>
  <c r="L40" i="1"/>
  <c r="C48" i="1"/>
  <c r="J41" i="1"/>
  <c r="L41" i="1"/>
  <c r="C49" i="1"/>
  <c r="J42" i="1"/>
  <c r="L42" i="1"/>
  <c r="C50" i="1"/>
  <c r="J43" i="1"/>
  <c r="L43" i="1"/>
  <c r="C51" i="1"/>
  <c r="J44" i="1"/>
  <c r="L44" i="1"/>
  <c r="C52" i="1"/>
  <c r="J45" i="1"/>
  <c r="L45" i="1"/>
  <c r="C53" i="1"/>
  <c r="J46" i="1"/>
  <c r="L46" i="1"/>
  <c r="C54" i="1"/>
  <c r="J47" i="1"/>
  <c r="L47" i="1"/>
  <c r="C55" i="1"/>
  <c r="J48" i="1"/>
  <c r="L48" i="1"/>
  <c r="C56" i="1"/>
  <c r="J49" i="1"/>
  <c r="L49" i="1"/>
  <c r="C57" i="1"/>
  <c r="J50" i="1"/>
  <c r="L50" i="1"/>
  <c r="C58" i="1"/>
  <c r="J51" i="1"/>
  <c r="L51" i="1"/>
  <c r="C59" i="1"/>
  <c r="J52" i="1"/>
  <c r="L52" i="1"/>
  <c r="C60" i="1"/>
  <c r="J53" i="1"/>
  <c r="L53" i="1"/>
  <c r="C61" i="1"/>
  <c r="J54" i="1"/>
  <c r="L54" i="1"/>
  <c r="C62" i="1"/>
  <c r="J55" i="1"/>
  <c r="L55" i="1"/>
  <c r="C63" i="1"/>
  <c r="J56" i="1"/>
  <c r="L56" i="1"/>
  <c r="C64" i="1"/>
  <c r="J57" i="1"/>
  <c r="L57" i="1"/>
  <c r="C65" i="1"/>
  <c r="J58" i="1"/>
  <c r="L58" i="1"/>
  <c r="C66" i="1"/>
  <c r="J59" i="1"/>
  <c r="L59" i="1"/>
  <c r="C67" i="1"/>
  <c r="J60" i="1"/>
  <c r="L60" i="1"/>
  <c r="C68" i="1"/>
  <c r="J61" i="1"/>
  <c r="L61" i="1"/>
  <c r="C69" i="1"/>
  <c r="J62" i="1"/>
  <c r="L62" i="1"/>
  <c r="C70" i="1"/>
  <c r="J63" i="1"/>
  <c r="L63" i="1"/>
  <c r="C71" i="1"/>
  <c r="J64" i="1"/>
  <c r="L64" i="1"/>
  <c r="C72" i="1"/>
  <c r="J65" i="1"/>
  <c r="L65" i="1"/>
  <c r="C73" i="1"/>
  <c r="J66" i="1"/>
  <c r="L66" i="1"/>
  <c r="C74" i="1"/>
  <c r="J67" i="1"/>
  <c r="L67" i="1"/>
  <c r="C75" i="1"/>
  <c r="J68" i="1"/>
  <c r="L68" i="1"/>
  <c r="C76" i="1"/>
  <c r="J69" i="1"/>
  <c r="L69" i="1"/>
  <c r="C77" i="1"/>
  <c r="J70" i="1"/>
  <c r="L70" i="1"/>
  <c r="C78" i="1"/>
  <c r="J71" i="1"/>
  <c r="L71" i="1"/>
  <c r="C79" i="1"/>
  <c r="J72" i="1"/>
  <c r="L72" i="1"/>
  <c r="C80" i="1"/>
  <c r="J73" i="1"/>
  <c r="L73" i="1"/>
  <c r="C81" i="1"/>
  <c r="J74" i="1"/>
  <c r="L74" i="1"/>
  <c r="C82" i="1"/>
  <c r="J75" i="1"/>
  <c r="L75" i="1"/>
  <c r="C83" i="1"/>
  <c r="J76" i="1"/>
  <c r="L76" i="1"/>
  <c r="C84" i="1"/>
  <c r="J77" i="1"/>
  <c r="L77" i="1"/>
  <c r="C85" i="1"/>
  <c r="J78" i="1"/>
  <c r="L78" i="1"/>
  <c r="C86" i="1"/>
  <c r="J79" i="1"/>
  <c r="L79" i="1"/>
  <c r="C87" i="1"/>
  <c r="J80" i="1"/>
  <c r="L80" i="1"/>
  <c r="C88" i="1"/>
  <c r="J81" i="1"/>
  <c r="L81" i="1"/>
  <c r="C89" i="1"/>
  <c r="J82" i="1"/>
  <c r="L82" i="1"/>
  <c r="C90" i="1"/>
  <c r="J83" i="1"/>
  <c r="L83" i="1"/>
  <c r="C91" i="1"/>
  <c r="J84" i="1"/>
  <c r="L84" i="1"/>
  <c r="C92" i="1"/>
  <c r="J85" i="1"/>
  <c r="L85" i="1"/>
  <c r="C93" i="1"/>
  <c r="J86" i="1"/>
  <c r="L86" i="1"/>
  <c r="C94" i="1"/>
  <c r="J87" i="1"/>
  <c r="L87" i="1"/>
  <c r="C95" i="1"/>
  <c r="J88" i="1"/>
  <c r="L88" i="1"/>
  <c r="C96" i="1"/>
  <c r="J89" i="1"/>
  <c r="L89" i="1"/>
  <c r="C97" i="1"/>
  <c r="J90" i="1"/>
  <c r="L90" i="1"/>
  <c r="C98" i="1"/>
  <c r="J91" i="1"/>
  <c r="L91" i="1"/>
  <c r="C99" i="1"/>
  <c r="J92" i="1"/>
  <c r="L92" i="1"/>
  <c r="C100" i="1"/>
  <c r="J93" i="1"/>
  <c r="L93" i="1"/>
  <c r="C101" i="1"/>
  <c r="J94" i="1"/>
  <c r="L94" i="1"/>
  <c r="C102" i="1"/>
  <c r="J95" i="1"/>
  <c r="L95" i="1"/>
  <c r="C103" i="1"/>
  <c r="J96" i="1"/>
  <c r="L96" i="1"/>
  <c r="C104" i="1"/>
  <c r="J97" i="1"/>
  <c r="L97" i="1"/>
  <c r="J98" i="1"/>
  <c r="L98" i="1"/>
  <c r="J99" i="1"/>
  <c r="L99" i="1"/>
  <c r="J100" i="1"/>
  <c r="L100" i="1"/>
  <c r="J101" i="1"/>
  <c r="L101" i="1"/>
  <c r="J102" i="1"/>
  <c r="L102" i="1"/>
  <c r="J103" i="1"/>
  <c r="L103" i="1"/>
  <c r="J104" i="1"/>
  <c r="L104" i="1"/>
  <c r="J9" i="1"/>
  <c r="L9" i="1"/>
  <c r="I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I33" i="1"/>
  <c r="K33" i="1"/>
  <c r="I34" i="1"/>
  <c r="K34" i="1"/>
  <c r="I35" i="1"/>
  <c r="K35" i="1"/>
  <c r="I36" i="1"/>
  <c r="K36" i="1"/>
  <c r="I37" i="1"/>
  <c r="K37" i="1"/>
  <c r="I38" i="1"/>
  <c r="K38" i="1"/>
  <c r="I39" i="1"/>
  <c r="K39" i="1"/>
  <c r="I40" i="1"/>
  <c r="K40" i="1"/>
  <c r="I41" i="1"/>
  <c r="K41" i="1"/>
  <c r="I42" i="1"/>
  <c r="K42" i="1"/>
  <c r="I43" i="1"/>
  <c r="K43" i="1"/>
  <c r="I44" i="1"/>
  <c r="K44" i="1"/>
  <c r="I45" i="1"/>
  <c r="K45" i="1"/>
  <c r="I46" i="1"/>
  <c r="K46" i="1"/>
  <c r="I47" i="1"/>
  <c r="K47" i="1"/>
  <c r="I48" i="1"/>
  <c r="K48" i="1"/>
  <c r="I49" i="1"/>
  <c r="K49" i="1"/>
  <c r="I50" i="1"/>
  <c r="K50" i="1"/>
  <c r="I51" i="1"/>
  <c r="K51" i="1"/>
  <c r="I52" i="1"/>
  <c r="K52" i="1"/>
  <c r="I53" i="1"/>
  <c r="K53" i="1"/>
  <c r="I54" i="1"/>
  <c r="K54" i="1"/>
  <c r="I55" i="1"/>
  <c r="K55" i="1"/>
  <c r="I56" i="1"/>
  <c r="K56" i="1"/>
  <c r="I57" i="1"/>
  <c r="K57" i="1"/>
  <c r="I58" i="1"/>
  <c r="K58" i="1"/>
  <c r="I59" i="1"/>
  <c r="K59" i="1"/>
  <c r="I60" i="1"/>
  <c r="K60" i="1"/>
  <c r="I61" i="1"/>
  <c r="K61" i="1"/>
  <c r="I62" i="1"/>
  <c r="K62" i="1"/>
  <c r="I63" i="1"/>
  <c r="K63" i="1"/>
  <c r="I64" i="1"/>
  <c r="K64" i="1"/>
  <c r="I65" i="1"/>
  <c r="K65" i="1"/>
  <c r="I66" i="1"/>
  <c r="K66" i="1"/>
  <c r="I67" i="1"/>
  <c r="K67" i="1"/>
  <c r="I68" i="1"/>
  <c r="K68" i="1"/>
  <c r="I69" i="1"/>
  <c r="K69" i="1"/>
  <c r="I70" i="1"/>
  <c r="K70" i="1"/>
  <c r="I71" i="1"/>
  <c r="K71" i="1"/>
  <c r="I72" i="1"/>
  <c r="K72" i="1"/>
  <c r="I73" i="1"/>
  <c r="K73" i="1"/>
  <c r="I74" i="1"/>
  <c r="K74" i="1"/>
  <c r="I75" i="1"/>
  <c r="K75" i="1"/>
  <c r="I76" i="1"/>
  <c r="K76" i="1"/>
  <c r="I77" i="1"/>
  <c r="K77" i="1"/>
  <c r="I78" i="1"/>
  <c r="K78" i="1"/>
  <c r="I79" i="1"/>
  <c r="K79" i="1"/>
  <c r="I80" i="1"/>
  <c r="K80" i="1"/>
  <c r="I81" i="1"/>
  <c r="K81" i="1"/>
  <c r="I82" i="1"/>
  <c r="K82" i="1"/>
  <c r="I83" i="1"/>
  <c r="K83" i="1"/>
  <c r="I84" i="1"/>
  <c r="K84" i="1"/>
  <c r="I85" i="1"/>
  <c r="K85" i="1"/>
  <c r="I86" i="1"/>
  <c r="K86" i="1"/>
  <c r="I87" i="1"/>
  <c r="K87" i="1"/>
  <c r="I88" i="1"/>
  <c r="K88" i="1"/>
  <c r="I89" i="1"/>
  <c r="K89" i="1"/>
  <c r="I90" i="1"/>
  <c r="K90" i="1"/>
  <c r="I91" i="1"/>
  <c r="K91" i="1"/>
  <c r="I92" i="1"/>
  <c r="K92" i="1"/>
  <c r="I93" i="1"/>
  <c r="K93" i="1"/>
  <c r="I94" i="1"/>
  <c r="K94" i="1"/>
  <c r="I95" i="1"/>
  <c r="K95" i="1"/>
  <c r="I96" i="1"/>
  <c r="K96" i="1"/>
  <c r="I97" i="1"/>
  <c r="K97" i="1"/>
  <c r="I98" i="1"/>
  <c r="K98" i="1"/>
  <c r="I99" i="1"/>
  <c r="K99" i="1"/>
  <c r="I100" i="1"/>
  <c r="K100" i="1"/>
  <c r="I101" i="1"/>
  <c r="K101" i="1"/>
  <c r="I102" i="1"/>
  <c r="K102" i="1"/>
  <c r="I103" i="1"/>
  <c r="K103" i="1"/>
  <c r="I104" i="1"/>
  <c r="K104" i="1"/>
  <c r="D103" i="1"/>
  <c r="E103" i="1"/>
  <c r="F103" i="1"/>
  <c r="D90" i="1"/>
  <c r="E90" i="1"/>
  <c r="F90" i="1"/>
  <c r="H90" i="1"/>
  <c r="D91" i="1"/>
  <c r="E91" i="1"/>
  <c r="F91" i="1"/>
  <c r="H91" i="1"/>
  <c r="D92" i="1"/>
  <c r="E92" i="1"/>
  <c r="F92" i="1"/>
  <c r="H92" i="1"/>
  <c r="D93" i="1"/>
  <c r="E93" i="1"/>
  <c r="F93" i="1"/>
  <c r="H93" i="1"/>
  <c r="D94" i="1"/>
  <c r="E94" i="1"/>
  <c r="F94" i="1"/>
  <c r="H94" i="1"/>
  <c r="D95" i="1"/>
  <c r="E95" i="1"/>
  <c r="F95" i="1"/>
  <c r="H95" i="1"/>
  <c r="D96" i="1"/>
  <c r="E96" i="1"/>
  <c r="F96" i="1"/>
  <c r="H96" i="1"/>
  <c r="D97" i="1"/>
  <c r="E97" i="1"/>
  <c r="F97" i="1"/>
  <c r="H97" i="1"/>
  <c r="D98" i="1"/>
  <c r="E98" i="1"/>
  <c r="F98" i="1"/>
  <c r="H98" i="1"/>
  <c r="D99" i="1"/>
  <c r="E99" i="1"/>
  <c r="F99" i="1"/>
  <c r="H99" i="1"/>
  <c r="D100" i="1"/>
  <c r="E100" i="1"/>
  <c r="F100" i="1"/>
  <c r="H100" i="1"/>
  <c r="D101" i="1"/>
  <c r="E101" i="1"/>
  <c r="F101" i="1"/>
  <c r="H101" i="1"/>
  <c r="D102" i="1"/>
  <c r="E102" i="1"/>
  <c r="F102" i="1"/>
  <c r="H102" i="1"/>
  <c r="H103" i="1"/>
  <c r="D104" i="1"/>
  <c r="E104" i="1"/>
  <c r="F104" i="1"/>
  <c r="H104" i="1"/>
  <c r="D89" i="1"/>
  <c r="E89" i="1"/>
  <c r="F89" i="1"/>
  <c r="D88" i="1"/>
  <c r="E88" i="1"/>
  <c r="H89" i="1"/>
  <c r="H10" i="1"/>
  <c r="H12" i="1"/>
  <c r="H13" i="1"/>
  <c r="H14" i="1"/>
  <c r="H15" i="1"/>
  <c r="H16" i="1"/>
  <c r="H17" i="1"/>
  <c r="H18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" i="1"/>
  <c r="F6" i="1"/>
  <c r="D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F88" i="1"/>
  <c r="E9" i="1"/>
  <c r="F9" i="1"/>
</calcChain>
</file>

<file path=xl/sharedStrings.xml><?xml version="1.0" encoding="utf-8"?>
<sst xmlns="http://schemas.openxmlformats.org/spreadsheetml/2006/main" count="69" uniqueCount="39">
  <si>
    <t>A</t>
  </si>
  <si>
    <t>i</t>
  </si>
  <si>
    <t>B</t>
  </si>
  <si>
    <t>v</t>
  </si>
  <si>
    <t>c</t>
  </si>
  <si>
    <t>d</t>
  </si>
  <si>
    <t>x</t>
  </si>
  <si>
    <t>px</t>
  </si>
  <si>
    <t>lx</t>
  </si>
  <si>
    <t>dx</t>
  </si>
  <si>
    <t>qx</t>
  </si>
  <si>
    <t>px+qx</t>
  </si>
  <si>
    <t xml:space="preserve">Deriving the Ultimate Life Table </t>
  </si>
  <si>
    <r>
      <t>ä</t>
    </r>
    <r>
      <rPr>
        <b/>
        <vertAlign val="subscript"/>
        <sz val="10"/>
        <rFont val="Euclid"/>
        <family val="1"/>
      </rPr>
      <t>x</t>
    </r>
  </si>
  <si>
    <r>
      <t>A</t>
    </r>
    <r>
      <rPr>
        <b/>
        <vertAlign val="subscript"/>
        <sz val="10"/>
        <rFont val="Euclid"/>
        <family val="1"/>
      </rPr>
      <t>x</t>
    </r>
  </si>
  <si>
    <r>
      <rPr>
        <vertAlign val="subscript"/>
        <sz val="10"/>
        <rFont val="Euclid"/>
        <family val="1"/>
      </rPr>
      <t>10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x</t>
    </r>
  </si>
  <si>
    <r>
      <t>ä</t>
    </r>
    <r>
      <rPr>
        <sz val="8"/>
        <color theme="1"/>
        <rFont val="Aptos Narrow"/>
        <family val="2"/>
        <scheme val="minor"/>
      </rPr>
      <t>x:10-yrs</t>
    </r>
  </si>
  <si>
    <t>P</t>
  </si>
  <si>
    <r>
      <rPr>
        <vertAlign val="subscript"/>
        <sz val="10"/>
        <rFont val="Euclid"/>
        <family val="1"/>
      </rPr>
      <t>7</t>
    </r>
    <r>
      <rPr>
        <sz val="10"/>
        <rFont val="Euclid"/>
        <family val="1"/>
      </rPr>
      <t>E</t>
    </r>
    <r>
      <rPr>
        <vertAlign val="subscript"/>
        <sz val="10"/>
        <rFont val="Euclid"/>
        <family val="1"/>
      </rPr>
      <t>x</t>
    </r>
  </si>
  <si>
    <r>
      <t>ä</t>
    </r>
    <r>
      <rPr>
        <sz val="8"/>
        <color theme="1"/>
        <rFont val="Aptos Narrow"/>
        <family val="2"/>
        <scheme val="minor"/>
      </rPr>
      <t>x:7-yrs</t>
    </r>
  </si>
  <si>
    <t>äx</t>
  </si>
  <si>
    <t>Ax</t>
  </si>
  <si>
    <t>10Ex</t>
  </si>
  <si>
    <t>7Ex</t>
  </si>
  <si>
    <t>äx:10-yrs</t>
  </si>
  <si>
    <t>äx:7-yrs</t>
  </si>
  <si>
    <t>äx -4%</t>
  </si>
  <si>
    <t>äx - 2%</t>
  </si>
  <si>
    <t>Ax -4%</t>
  </si>
  <si>
    <t>Ax -2%</t>
  </si>
  <si>
    <t>7Ex 4%</t>
  </si>
  <si>
    <t>7Ex 2%</t>
  </si>
  <si>
    <t>äx:10-yrs 4%</t>
  </si>
  <si>
    <t>äx:10-yrs 2%</t>
  </si>
  <si>
    <t>äx:7-yrs 4%</t>
  </si>
  <si>
    <t>äx:7-yrs 2%</t>
  </si>
  <si>
    <t>Reserve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</si>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</sst>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0"/>
      <name val="Euclid"/>
      <family val="1"/>
    </font>
    <font>
      <b/>
      <vertAlign val="subscript"/>
      <sz val="10"/>
      <name val="Euclid"/>
      <family val="1"/>
    </font>
    <font>
      <sz val="11"/>
      <color rgb="FFFF0000"/>
      <name val="Aptos Narrow"/>
      <family val="2"/>
      <scheme val="minor"/>
    </font>
    <font>
      <sz val="10"/>
      <name val="Euclid"/>
      <family val="1"/>
    </font>
    <font>
      <vertAlign val="subscript"/>
      <sz val="10"/>
      <name val="Euclid"/>
      <family val="1"/>
    </font>
    <font>
      <sz val="8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164" fontId="2" fillId="0" borderId="0" xfId="2" applyNumberFormat="1" applyAlignment="1">
      <alignment horizontal="center"/>
    </xf>
    <xf numFmtId="164" fontId="2" fillId="0" borderId="0" xfId="2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9" fontId="2" fillId="0" borderId="0" xfId="1" applyFont="1"/>
    <xf numFmtId="164" fontId="2" fillId="0" borderId="0" xfId="2" applyNumberFormat="1" applyAlignment="1">
      <alignment horizontal="left"/>
    </xf>
    <xf numFmtId="0" fontId="3" fillId="0" borderId="1" xfId="0" applyFont="1" applyBorder="1"/>
    <xf numFmtId="164" fontId="4" fillId="0" borderId="1" xfId="2" applyNumberFormat="1" applyFont="1" applyBorder="1" applyAlignment="1">
      <alignment horizontal="center"/>
    </xf>
    <xf numFmtId="164" fontId="7" fillId="0" borderId="0" xfId="2" applyNumberFormat="1" applyFont="1" applyAlignment="1">
      <alignment horizontal="center"/>
    </xf>
    <xf numFmtId="0" fontId="0" fillId="2" borderId="0" xfId="0" applyFill="1"/>
    <xf numFmtId="165" fontId="0" fillId="2" borderId="0" xfId="0" applyNumberFormat="1" applyFill="1"/>
    <xf numFmtId="164" fontId="2" fillId="2" borderId="0" xfId="2" applyNumberFormat="1" applyFill="1"/>
    <xf numFmtId="0" fontId="0" fillId="3" borderId="0" xfId="0" applyFill="1"/>
    <xf numFmtId="165" fontId="0" fillId="3" borderId="0" xfId="0" applyNumberFormat="1" applyFill="1"/>
    <xf numFmtId="164" fontId="2" fillId="3" borderId="0" xfId="2" applyNumberFormat="1" applyFill="1"/>
    <xf numFmtId="0" fontId="6" fillId="3" borderId="0" xfId="0" applyFont="1" applyFill="1"/>
  </cellXfs>
  <cellStyles count="3">
    <cellStyle name="Normal" xfId="0" builtinId="0"/>
    <cellStyle name="Normal 2" xfId="2" xr:uid="{795EE491-CAE1-48C3-BFFB-B21216E07C6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Comparison life annuities at different interest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Sheet4!$A$1</c:f>
              <c:strCache>
                <c:ptCount val="1"/>
                <c:pt idx="0">
                  <c:v>äx -4%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Sheet4!$A$2:$A$97</c:f>
              <c:numCache>
                <c:formatCode>General</c:formatCode>
                <c:ptCount val="96"/>
                <c:pt idx="0">
                  <c:v>23.388520291803882</c:v>
                </c:pt>
                <c:pt idx="1">
                  <c:v>23.289343870542318</c:v>
                </c:pt>
                <c:pt idx="2">
                  <c:v>23.186289796840644</c:v>
                </c:pt>
                <c:pt idx="3">
                  <c:v>23.079215828725673</c:v>
                </c:pt>
                <c:pt idx="4">
                  <c:v>22.967975672619069</c:v>
                </c:pt>
                <c:pt idx="5">
                  <c:v>22.852419017208938</c:v>
                </c:pt>
                <c:pt idx="6">
                  <c:v>22.732391590645747</c:v>
                </c:pt>
                <c:pt idx="7">
                  <c:v>22.607735244217881</c:v>
                </c:pt>
                <c:pt idx="8">
                  <c:v>22.478288065968623</c:v>
                </c:pt>
                <c:pt idx="9">
                  <c:v>22.343884528040888</c:v>
                </c:pt>
                <c:pt idx="10">
                  <c:v>22.204355671877234</c:v>
                </c:pt>
                <c:pt idx="11">
                  <c:v>22.059529335758995</c:v>
                </c:pt>
                <c:pt idx="12">
                  <c:v>21.909230429536798</c:v>
                </c:pt>
                <c:pt idx="13">
                  <c:v>21.753281261781982</c:v>
                </c:pt>
                <c:pt idx="14">
                  <c:v>21.591501924969577</c:v>
                </c:pt>
                <c:pt idx="15">
                  <c:v>21.423710744682602</c:v>
                </c:pt>
                <c:pt idx="16">
                  <c:v>21.249724799197043</c:v>
                </c:pt>
                <c:pt idx="17">
                  <c:v>21.069360516157321</c:v>
                </c:pt>
                <c:pt idx="18">
                  <c:v>20.882434353372414</c:v>
                </c:pt>
                <c:pt idx="19">
                  <c:v>20.688763571039182</c:v>
                </c:pt>
                <c:pt idx="20">
                  <c:v>20.488167102915728</c:v>
                </c:pt>
                <c:pt idx="21">
                  <c:v>20.280466534104828</c:v>
                </c:pt>
                <c:pt idx="22">
                  <c:v>20.0654871931436</c:v>
                </c:pt>
                <c:pt idx="23">
                  <c:v>19.843059366005182</c:v>
                </c:pt>
                <c:pt idx="24">
                  <c:v>19.613019639372471</c:v>
                </c:pt>
                <c:pt idx="25">
                  <c:v>19.375212380110661</c:v>
                </c:pt>
                <c:pt idx="26">
                  <c:v>19.129491357208266</c:v>
                </c:pt>
                <c:pt idx="27">
                  <c:v>18.875721511536398</c:v>
                </c:pt>
                <c:pt idx="28">
                  <c:v>18.613780877550646</c:v>
                </c:pt>
                <c:pt idx="29">
                  <c:v>18.343562659484295</c:v>
                </c:pt>
                <c:pt idx="30">
                  <c:v>18.064977462608983</c:v>
                </c:pt>
                <c:pt idx="31">
                  <c:v>17.777955677722563</c:v>
                </c:pt>
                <c:pt idx="32">
                  <c:v>17.482450014117884</c:v>
                </c:pt>
                <c:pt idx="33">
                  <c:v>17.178438172848349</c:v>
                </c:pt>
                <c:pt idx="34">
                  <c:v>16.865925648100045</c:v>
                </c:pt>
                <c:pt idx="35">
                  <c:v>16.54494863987896</c:v>
                </c:pt>
                <c:pt idx="36">
                  <c:v>16.215577056012023</c:v>
                </c:pt>
                <c:pt idx="37">
                  <c:v>15.877917575646505</c:v>
                </c:pt>
                <c:pt idx="38">
                  <c:v>15.532116740041461</c:v>
                </c:pt>
                <c:pt idx="39">
                  <c:v>15.178364029533689</c:v>
                </c:pt>
                <c:pt idx="40">
                  <c:v>14.816894878220966</c:v>
                </c:pt>
                <c:pt idx="41">
                  <c:v>14.447993570270063</c:v>
                </c:pt>
                <c:pt idx="42">
                  <c:v>14.07199595400699</c:v>
                </c:pt>
                <c:pt idx="43">
                  <c:v>13.689291902315773</c:v>
                </c:pt>
                <c:pt idx="44">
                  <c:v>13.3003274406509</c:v>
                </c:pt>
                <c:pt idx="45">
                  <c:v>12.905606457507762</c:v>
                </c:pt>
                <c:pt idx="46">
                  <c:v>12.505691906904209</c:v>
                </c:pt>
                <c:pt idx="47">
                  <c:v>12.101206408768283</c:v>
                </c:pt>
                <c:pt idx="48">
                  <c:v>11.692832151610842</c:v>
                </c:pt>
                <c:pt idx="49">
                  <c:v>11.281310003025501</c:v>
                </c:pt>
                <c:pt idx="50">
                  <c:v>10.86743773794862</c:v>
                </c:pt>
                <c:pt idx="51">
                  <c:v>10.452067302754562</c:v>
                </c:pt>
                <c:pt idx="52">
                  <c:v>10.036101045624219</c:v>
                </c:pt>
                <c:pt idx="53">
                  <c:v>9.6204868605755109</c:v>
                </c:pt>
                <c:pt idx="54">
                  <c:v>9.2062122143009617</c:v>
                </c:pt>
                <c:pt idx="55">
                  <c:v>8.7942970515356826</c:v>
                </c:pt>
                <c:pt idx="56">
                  <c:v>8.3857856058412867</c:v>
                </c:pt>
                <c:pt idx="57">
                  <c:v>7.9817371778980144</c:v>
                </c:pt>
                <c:pt idx="58">
                  <c:v>7.5832159817712315</c:v>
                </c:pt>
                <c:pt idx="59">
                  <c:v>7.1912801999228577</c:v>
                </c:pt>
                <c:pt idx="60">
                  <c:v>6.8069704283812955</c:v>
                </c:pt>
                <c:pt idx="61">
                  <c:v>6.4312977325501617</c:v>
                </c:pt>
                <c:pt idx="62">
                  <c:v>6.0652315694562633</c:v>
                </c:pt>
                <c:pt idx="63">
                  <c:v>5.7096878614893365</c:v>
                </c:pt>
                <c:pt idx="64">
                  <c:v>5.365517527537742</c:v>
                </c:pt>
                <c:pt idx="65">
                  <c:v>5.033495787702873</c:v>
                </c:pt>
                <c:pt idx="66">
                  <c:v>4.7143125556576564</c:v>
                </c:pt>
                <c:pt idx="67">
                  <c:v>4.4085642169221391</c:v>
                </c:pt>
                <c:pt idx="68">
                  <c:v>4.1167470613043662</c:v>
                </c:pt>
                <c:pt idx="69">
                  <c:v>3.8392525937999644</c:v>
                </c:pt>
                <c:pt idx="70">
                  <c:v>3.5763648915973603</c:v>
                </c:pt>
                <c:pt idx="71">
                  <c:v>3.3282601076639597</c:v>
                </c:pt>
                <c:pt idx="72">
                  <c:v>3.0950081466827468</c:v>
                </c:pt>
                <c:pt idx="73">
                  <c:v>2.8765764604762518</c:v>
                </c:pt>
                <c:pt idx="74">
                  <c:v>2.6728358314181602</c:v>
                </c:pt>
                <c:pt idx="75">
                  <c:v>2.4835679375502417</c:v>
                </c:pt>
                <c:pt idx="76">
                  <c:v>2.3084744255641669</c:v>
                </c:pt>
                <c:pt idx="77">
                  <c:v>2.1471871599296835</c:v>
                </c:pt>
                <c:pt idx="78">
                  <c:v>1.9992792694142034</c:v>
                </c:pt>
                <c:pt idx="79">
                  <c:v>1.8642765756413007</c:v>
                </c:pt>
                <c:pt idx="80">
                  <c:v>1.741668960126288</c:v>
                </c:pt>
                <c:pt idx="81">
                  <c:v>1.6309212029244673</c:v>
                </c:pt>
                <c:pt idx="82">
                  <c:v>1.5314828034181356</c:v>
                </c:pt>
                <c:pt idx="83">
                  <c:v>1.4427962683847815</c:v>
                </c:pt>
                <c:pt idx="84">
                  <c:v>1.3643033243307463</c:v>
                </c:pt>
                <c:pt idx="85">
                  <c:v>1.2954484881909223</c:v>
                </c:pt>
                <c:pt idx="86">
                  <c:v>1.2356794359941148</c:v>
                </c:pt>
                <c:pt idx="87">
                  <c:v>1.184443690369813</c:v>
                </c:pt>
                <c:pt idx="88">
                  <c:v>1.1411813852195392</c:v>
                </c:pt>
                <c:pt idx="89">
                  <c:v>1.1053143726462753</c:v>
                </c:pt>
                <c:pt idx="90">
                  <c:v>1.0762328319774825</c:v>
                </c:pt>
                <c:pt idx="91">
                  <c:v>1.0532818645498425</c:v>
                </c:pt>
                <c:pt idx="92">
                  <c:v>1.0357520727878025</c:v>
                </c:pt>
                <c:pt idx="93">
                  <c:v>1.0228774732290584</c:v>
                </c:pt>
                <c:pt idx="94">
                  <c:v>1.0137528931030484</c:v>
                </c:pt>
                <c:pt idx="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2-4CFA-8B14-38E545846BBD}"/>
            </c:ext>
          </c:extLst>
        </c:ser>
        <c:ser>
          <c:idx val="1"/>
          <c:order val="1"/>
          <c:tx>
            <c:strRef>
              <c:f>Sheet4!$B$1</c:f>
              <c:strCache>
                <c:ptCount val="1"/>
                <c:pt idx="0">
                  <c:v>äx - 2%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Sheet4!$B$2:$B$97</c:f>
              <c:numCache>
                <c:formatCode>General</c:formatCode>
                <c:ptCount val="96"/>
                <c:pt idx="0">
                  <c:v>35.515905354768329</c:v>
                </c:pt>
                <c:pt idx="1">
                  <c:v>35.214211169721267</c:v>
                </c:pt>
                <c:pt idx="2">
                  <c:v>34.906583110114575</c:v>
                </c:pt>
                <c:pt idx="3">
                  <c:v>34.592920287978274</c:v>
                </c:pt>
                <c:pt idx="4">
                  <c:v>34.273121973552875</c:v>
                </c:pt>
                <c:pt idx="5">
                  <c:v>33.947087841704452</c:v>
                </c:pt>
                <c:pt idx="6">
                  <c:v>33.614718248354897</c:v>
                </c:pt>
                <c:pt idx="7">
                  <c:v>33.275914539782853</c:v>
                </c:pt>
                <c:pt idx="8">
                  <c:v>32.930579397851972</c:v>
                </c:pt>
                <c:pt idx="9">
                  <c:v>32.578617224425635</c:v>
                </c:pt>
                <c:pt idx="10">
                  <c:v>32.219934568428769</c:v>
                </c:pt>
                <c:pt idx="11">
                  <c:v>31.854440599213483</c:v>
                </c:pt>
                <c:pt idx="12">
                  <c:v>31.482047630072106</c:v>
                </c:pt>
                <c:pt idx="13">
                  <c:v>31.10267169591269</c:v>
                </c:pt>
                <c:pt idx="14">
                  <c:v>30.716233189262006</c:v>
                </c:pt>
                <c:pt idx="15">
                  <c:v>30.322657558881222</c:v>
                </c:pt>
                <c:pt idx="16">
                  <c:v>29.921876075360963</c:v>
                </c:pt>
                <c:pt idx="17">
                  <c:v>29.513826668094143</c:v>
                </c:pt>
                <c:pt idx="18">
                  <c:v>29.098454837994819</c:v>
                </c:pt>
                <c:pt idx="19">
                  <c:v>28.675714650224471</c:v>
                </c:pt>
                <c:pt idx="20">
                  <c:v>28.245569810988123</c:v>
                </c:pt>
                <c:pt idx="21">
                  <c:v>27.807994832152673</c:v>
                </c:pt>
                <c:pt idx="22">
                  <c:v>27.362976286998997</c:v>
                </c:pt>
                <c:pt idx="23">
                  <c:v>26.910514159825151</c:v>
                </c:pt>
                <c:pt idx="24">
                  <c:v>26.450623291346407</c:v>
                </c:pt>
                <c:pt idx="25">
                  <c:v>25.983334920862792</c:v>
                </c:pt>
                <c:pt idx="26">
                  <c:v>25.508698324958761</c:v>
                </c:pt>
                <c:pt idx="27">
                  <c:v>25.026782551034749</c:v>
                </c:pt>
                <c:pt idx="28">
                  <c:v>24.537678242217492</c:v>
                </c:pt>
                <c:pt idx="29">
                  <c:v>24.041499548127824</c:v>
                </c:pt>
                <c:pt idx="30">
                  <c:v>23.538386113574845</c:v>
                </c:pt>
                <c:pt idx="31">
                  <c:v>23.028505134471349</c:v>
                </c:pt>
                <c:pt idx="32">
                  <c:v>22.512053467109848</c:v>
                </c:pt>
                <c:pt idx="33">
                  <c:v>21.989259773391257</c:v>
                </c:pt>
                <c:pt idx="34">
                  <c:v>21.460386680659557</c:v>
                </c:pt>
                <c:pt idx="35">
                  <c:v>20.925732930478382</c:v>
                </c:pt>
                <c:pt idx="36">
                  <c:v>20.385635486019279</c:v>
                </c:pt>
                <c:pt idx="37">
                  <c:v>19.840471562765767</c:v>
                </c:pt>
                <c:pt idx="38">
                  <c:v>19.290660542046343</c:v>
                </c:pt>
                <c:pt idx="39">
                  <c:v>18.73666572159485</c:v>
                </c:pt>
                <c:pt idx="40">
                  <c:v>18.178995852032276</c:v>
                </c:pt>
                <c:pt idx="41">
                  <c:v>17.618206403039181</c:v>
                </c:pt>
                <c:pt idx="42">
                  <c:v>17.054900498250333</c:v>
                </c:pt>
                <c:pt idx="43">
                  <c:v>16.489729453799573</c:v>
                </c:pt>
                <c:pt idx="44">
                  <c:v>15.923392852260212</c:v>
                </c:pt>
                <c:pt idx="45">
                  <c:v>15.35663808178735</c:v>
                </c:pt>
                <c:pt idx="46">
                  <c:v>14.790259269927715</c:v>
                </c:pt>
                <c:pt idx="47">
                  <c:v>14.225095543196087</c:v>
                </c:pt>
                <c:pt idx="48">
                  <c:v>13.662028547509276</c:v>
                </c:pt>
                <c:pt idx="49">
                  <c:v>13.10197917129338</c:v>
                </c:pt>
                <c:pt idx="50">
                  <c:v>12.545903422878833</c:v>
                </c:pt>
                <c:pt idx="51">
                  <c:v>11.994787426950207</c:v>
                </c:pt>
                <c:pt idx="52">
                  <c:v>11.449641521509685</c:v>
                </c:pt>
                <c:pt idx="53">
                  <c:v>10.91149345710131</c:v>
                </c:pt>
                <c:pt idx="54">
                  <c:v>10.381380723816616</c:v>
                </c:pt>
                <c:pt idx="55">
                  <c:v>9.8603420585487331</c:v>
                </c:pt>
                <c:pt idx="56">
                  <c:v>9.3494082145345683</c:v>
                </c:pt>
                <c:pt idx="57">
                  <c:v>8.8495921066199088</c:v>
                </c:pt>
                <c:pt idx="58">
                  <c:v>8.3618784778315565</c:v>
                </c:pt>
                <c:pt idx="59">
                  <c:v>7.8872132644169568</c:v>
                </c:pt>
                <c:pt idx="60">
                  <c:v>7.4264928659625626</c:v>
                </c:pt>
                <c:pt idx="61">
                  <c:v>6.9805535528036193</c:v>
                </c:pt>
                <c:pt idx="62">
                  <c:v>6.5501612628798798</c:v>
                </c:pt>
                <c:pt idx="63">
                  <c:v>6.1360020526857992</c:v>
                </c:pt>
                <c:pt idx="64">
                  <c:v>5.7386734703757192</c:v>
                </c:pt>
                <c:pt idx="65">
                  <c:v>5.3586771120790431</c:v>
                </c:pt>
                <c:pt idx="66">
                  <c:v>4.9964126041689223</c:v>
                </c:pt>
                <c:pt idx="67">
                  <c:v>4.652173224303966</c:v>
                </c:pt>
                <c:pt idx="68">
                  <c:v>4.3261433329076748</c:v>
                </c:pt>
                <c:pt idx="69">
                  <c:v>4.0183977354932008</c:v>
                </c:pt>
                <c:pt idx="70">
                  <c:v>3.7289030367536964</c:v>
                </c:pt>
                <c:pt idx="71">
                  <c:v>3.457520982157908</c:v>
                </c:pt>
                <c:pt idx="72">
                  <c:v>3.2040137149614063</c:v>
                </c:pt>
                <c:pt idx="73">
                  <c:v>2.9680508093841746</c:v>
                </c:pt>
                <c:pt idx="74">
                  <c:v>2.7492178775095</c:v>
                </c:pt>
                <c:pt idx="75">
                  <c:v>2.5470264911580793</c:v>
                </c:pt>
                <c:pt idx="76">
                  <c:v>2.3609251127995536</c:v>
                </c:pt>
                <c:pt idx="77">
                  <c:v>2.1903106926488887</c:v>
                </c:pt>
                <c:pt idx="78">
                  <c:v>2.0345405623090018</c:v>
                </c:pt>
                <c:pt idx="79">
                  <c:v>1.8929442370403042</c:v>
                </c:pt>
                <c:pt idx="80">
                  <c:v>1.7648347258773371</c:v>
                </c:pt>
                <c:pt idx="81">
                  <c:v>1.6495189371136354</c:v>
                </c:pt>
                <c:pt idx="82">
                  <c:v>1.5463067514408184</c:v>
                </c:pt>
                <c:pt idx="83">
                  <c:v>1.4545183125997445</c:v>
                </c:pt>
                <c:pt idx="84">
                  <c:v>1.3734890558595283</c:v>
                </c:pt>
                <c:pt idx="85">
                  <c:v>1.3025719663559827</c:v>
                </c:pt>
                <c:pt idx="86">
                  <c:v>1.2411365559871226</c:v>
                </c:pt>
                <c:pt idx="87">
                  <c:v>1.1885641175494934</c:v>
                </c:pt>
                <c:pt idx="88">
                  <c:v>1.1442390401786189</c:v>
                </c:pt>
                <c:pt idx="89">
                  <c:v>1.1075364669615235</c:v>
                </c:pt>
                <c:pt idx="90">
                  <c:v>1.0778074669728968</c:v>
                </c:pt>
                <c:pt idx="91">
                  <c:v>1.0543642266031572</c:v>
                </c:pt>
                <c:pt idx="92">
                  <c:v>1.0364693012766533</c:v>
                </c:pt>
                <c:pt idx="93">
                  <c:v>1.0233322560100981</c:v>
                </c:pt>
                <c:pt idx="94">
                  <c:v>1.0140225576736963</c:v>
                </c:pt>
                <c:pt idx="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2-4CFA-8B14-38E545846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4693839"/>
        <c:axId val="246645599"/>
      </c:lineChart>
      <c:catAx>
        <c:axId val="12746938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645599"/>
        <c:crosses val="autoZero"/>
        <c:auto val="1"/>
        <c:lblAlgn val="ctr"/>
        <c:lblOffset val="100"/>
        <c:noMultiLvlLbl val="0"/>
      </c:catAx>
      <c:valAx>
        <c:axId val="24664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69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Comparison Life Insurance benefits</a:t>
            </a:r>
            <a:r>
              <a:rPr lang="en-GB" baseline="0"/>
              <a:t> at different interest rate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Sheet4!$C$1</c:f>
              <c:strCache>
                <c:ptCount val="1"/>
                <c:pt idx="0">
                  <c:v>Ax -4%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Sheet4!$C$2:$C$97</c:f>
              <c:numCache>
                <c:formatCode>General</c:formatCode>
                <c:ptCount val="96"/>
                <c:pt idx="0">
                  <c:v>0.10044152723831024</c:v>
                </c:pt>
                <c:pt idx="1">
                  <c:v>0.10425600497913967</c:v>
                </c:pt>
                <c:pt idx="2">
                  <c:v>0.10821962319843481</c:v>
                </c:pt>
                <c:pt idx="3">
                  <c:v>0.11233785274131836</c:v>
                </c:pt>
                <c:pt idx="4">
                  <c:v>0.11661632028388003</c:v>
                </c:pt>
                <c:pt idx="5">
                  <c:v>0.12106080703042355</c:v>
                </c:pt>
                <c:pt idx="6">
                  <c:v>0.12567724651362322</c:v>
                </c:pt>
                <c:pt idx="7">
                  <c:v>0.13047172137623342</c:v>
                </c:pt>
                <c:pt idx="8">
                  <c:v>0.13545045900120489</c:v>
                </c:pt>
                <c:pt idx="9">
                  <c:v>0.14061982584457933</c:v>
                </c:pt>
                <c:pt idx="10">
                  <c:v>0.14598632031241221</c:v>
                </c:pt>
                <c:pt idx="11">
                  <c:v>0.15155656400926754</c:v>
                </c:pt>
                <c:pt idx="12">
                  <c:v>0.15733729117165973</c:v>
                </c:pt>
                <c:pt idx="13">
                  <c:v>0.16333533608530648</c:v>
                </c:pt>
                <c:pt idx="14">
                  <c:v>0.16955761827039906</c:v>
                </c:pt>
                <c:pt idx="15">
                  <c:v>0.17601112520451345</c:v>
                </c:pt>
                <c:pt idx="16">
                  <c:v>0.1827028923385734</c:v>
                </c:pt>
                <c:pt idx="17">
                  <c:v>0.1896399801477936</c:v>
                </c:pt>
                <c:pt idx="18">
                  <c:v>0.19682944794721302</c:v>
                </c:pt>
                <c:pt idx="19">
                  <c:v>0.20427832419079894</c:v>
                </c:pt>
                <c:pt idx="20">
                  <c:v>0.21199357296477794</c:v>
                </c:pt>
                <c:pt idx="21">
                  <c:v>0.21998205638058177</c:v>
                </c:pt>
                <c:pt idx="22">
                  <c:v>0.22825049257139829</c:v>
                </c:pt>
                <c:pt idx="23">
                  <c:v>0.23680540899979896</c:v>
                </c:pt>
                <c:pt idx="24">
                  <c:v>0.24565309079336484</c:v>
                </c:pt>
                <c:pt idx="25">
                  <c:v>0.25479952384189597</c:v>
                </c:pt>
                <c:pt idx="26">
                  <c:v>0.26425033241506501</c:v>
                </c:pt>
                <c:pt idx="27">
                  <c:v>0.27401071109475228</c:v>
                </c:pt>
                <c:pt idx="28">
                  <c:v>0.28408535086343512</c:v>
                </c:pt>
                <c:pt idx="29">
                  <c:v>0.29447835925060251</c:v>
                </c:pt>
                <c:pt idx="30">
                  <c:v>0.30519317451503758</c:v>
                </c:pt>
                <c:pt idx="31">
                  <c:v>0.31623247393374609</c:v>
                </c:pt>
                <c:pt idx="32">
                  <c:v>0.32759807638007987</c:v>
                </c:pt>
                <c:pt idx="33">
                  <c:v>0.33929083950583128</c:v>
                </c:pt>
                <c:pt idx="34">
                  <c:v>0.35131055199615069</c:v>
                </c:pt>
                <c:pt idx="35">
                  <c:v>0.36365582154311549</c:v>
                </c:pt>
                <c:pt idx="36">
                  <c:v>0.37632395938415153</c:v>
                </c:pt>
                <c:pt idx="37">
                  <c:v>0.38931086247513302</c:v>
                </c:pt>
                <c:pt idx="38">
                  <c:v>0.40261089461378863</c:v>
                </c:pt>
                <c:pt idx="39">
                  <c:v>0.41621676809485675</c:v>
                </c:pt>
                <c:pt idx="40">
                  <c:v>0.43011942776073087</c:v>
                </c:pt>
                <c:pt idx="41">
                  <c:v>0.44430793960499637</c:v>
                </c:pt>
                <c:pt idx="42">
                  <c:v>0.45876938638434528</c:v>
                </c:pt>
                <c:pt idx="43">
                  <c:v>0.47348877298785375</c:v>
                </c:pt>
                <c:pt idx="44">
                  <c:v>0.48844894459034882</c:v>
                </c:pt>
                <c:pt idx="45">
                  <c:v>0.50363052086508497</c:v>
                </c:pt>
                <c:pt idx="46">
                  <c:v>0.51901184973445247</c:v>
                </c:pt>
                <c:pt idx="47">
                  <c:v>0.53456898427814192</c:v>
                </c:pt>
                <c:pt idx="48">
                  <c:v>0.55027568647650504</c:v>
                </c:pt>
                <c:pt idx="49">
                  <c:v>0.56610346142209522</c:v>
                </c:pt>
                <c:pt idx="50">
                  <c:v>0.58202162546351366</c:v>
                </c:pt>
                <c:pt idx="51">
                  <c:v>0.59799741143251595</c:v>
                </c:pt>
                <c:pt idx="52">
                  <c:v>0.61399611362983686</c:v>
                </c:pt>
                <c:pt idx="53">
                  <c:v>0.62998127459324871</c:v>
                </c:pt>
                <c:pt idx="54">
                  <c:v>0.64591491483457764</c:v>
                </c:pt>
                <c:pt idx="55">
                  <c:v>0.66175780571016529</c:v>
                </c:pt>
                <c:pt idx="56">
                  <c:v>0.67746978439071903</c:v>
                </c:pt>
                <c:pt idx="57">
                  <c:v>0.69301010854238343</c:v>
                </c:pt>
                <c:pt idx="58">
                  <c:v>0.70833784685495194</c:v>
                </c:pt>
                <c:pt idx="59">
                  <c:v>0.72341230000296641</c:v>
                </c:pt>
                <c:pt idx="60">
                  <c:v>0.73819344506225726</c:v>
                </c:pt>
                <c:pt idx="61">
                  <c:v>0.75264239490191631</c:v>
                </c:pt>
                <c:pt idx="62">
                  <c:v>0.76672186271322018</c:v>
                </c:pt>
                <c:pt idx="63">
                  <c:v>0.78039662071194815</c:v>
                </c:pt>
                <c:pt idx="64">
                  <c:v>0.79363394124854791</c:v>
                </c:pt>
                <c:pt idx="65">
                  <c:v>0.80640400816527369</c:v>
                </c:pt>
                <c:pt idx="66">
                  <c:v>0.81868028632085899</c:v>
                </c:pt>
                <c:pt idx="67">
                  <c:v>0.83043983781068653</c:v>
                </c:pt>
                <c:pt idx="68">
                  <c:v>0.84166357456521634</c:v>
                </c:pt>
                <c:pt idx="69">
                  <c:v>0.85233643870000098</c:v>
                </c:pt>
                <c:pt idx="70">
                  <c:v>0.86244750416933202</c:v>
                </c:pt>
                <c:pt idx="71">
                  <c:v>0.87198999585907822</c:v>
                </c:pt>
                <c:pt idx="72">
                  <c:v>0.88096122512758646</c:v>
                </c:pt>
                <c:pt idx="73">
                  <c:v>0.88936244382783625</c:v>
                </c:pt>
                <c:pt idx="74">
                  <c:v>0.89719862186853205</c:v>
                </c:pt>
                <c:pt idx="75">
                  <c:v>0.90447815624806738</c:v>
                </c:pt>
                <c:pt idx="76">
                  <c:v>0.91121252209368575</c:v>
                </c:pt>
                <c:pt idx="77">
                  <c:v>0.91741587846424277</c:v>
                </c:pt>
                <c:pt idx="78">
                  <c:v>0.92310464348406895</c:v>
                </c:pt>
                <c:pt idx="79">
                  <c:v>0.92829705478302671</c:v>
                </c:pt>
                <c:pt idx="80">
                  <c:v>0.93301273230283488</c:v>
                </c:pt>
                <c:pt idx="81">
                  <c:v>0.93727226142598186</c:v>
                </c:pt>
                <c:pt idx="82">
                  <c:v>0.94109681525314848</c:v>
                </c:pt>
                <c:pt idx="83">
                  <c:v>0.94450783583135445</c:v>
                </c:pt>
                <c:pt idx="84">
                  <c:v>0.94752679521804806</c:v>
                </c:pt>
                <c:pt idx="85">
                  <c:v>0.95017505814650283</c:v>
                </c:pt>
                <c:pt idx="86">
                  <c:v>0.95247386784638011</c:v>
                </c:pt>
                <c:pt idx="87">
                  <c:v>0.95444447344731476</c:v>
                </c:pt>
                <c:pt idx="88">
                  <c:v>0.95610840826078691</c:v>
                </c:pt>
                <c:pt idx="89">
                  <c:v>0.95748790874437395</c:v>
                </c:pt>
                <c:pt idx="90">
                  <c:v>0.95860642953932751</c:v>
                </c:pt>
                <c:pt idx="91">
                  <c:v>0.95948915905577525</c:v>
                </c:pt>
                <c:pt idx="92">
                  <c:v>0.9601633818158537</c:v>
                </c:pt>
                <c:pt idx="93">
                  <c:v>0.96065855872195915</c:v>
                </c:pt>
                <c:pt idx="94">
                  <c:v>0.96100950411142116</c:v>
                </c:pt>
                <c:pt idx="95">
                  <c:v>0.96153846153846145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3-437F-9478-118C4B6C8011}"/>
            </c:ext>
          </c:extLst>
        </c:ser>
        <c:ser>
          <c:idx val="1"/>
          <c:order val="1"/>
          <c:tx>
            <c:strRef>
              <c:f>Sheet4!$D$1</c:f>
              <c:strCache>
                <c:ptCount val="1"/>
                <c:pt idx="0">
                  <c:v>Ax -2%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Sheet4!$D$2:$D$97</c:f>
              <c:numCache>
                <c:formatCode>General</c:formatCode>
                <c:ptCount val="96"/>
                <c:pt idx="0">
                  <c:v>0.30360969892610978</c:v>
                </c:pt>
                <c:pt idx="1">
                  <c:v>0.30952527118193451</c:v>
                </c:pt>
                <c:pt idx="2">
                  <c:v>0.31555719391932058</c:v>
                </c:pt>
                <c:pt idx="3">
                  <c:v>0.32170744533375795</c:v>
                </c:pt>
                <c:pt idx="4">
                  <c:v>0.32797800051856962</c:v>
                </c:pt>
                <c:pt idx="5">
                  <c:v>0.33437082663324469</c:v>
                </c:pt>
                <c:pt idx="6">
                  <c:v>0.3408878774832359</c:v>
                </c:pt>
                <c:pt idx="7">
                  <c:v>0.34753108745523675</c:v>
                </c:pt>
                <c:pt idx="8">
                  <c:v>0.35430236474799914</c:v>
                </c:pt>
                <c:pt idx="9">
                  <c:v>0.36120358383479012</c:v>
                </c:pt>
                <c:pt idx="10">
                  <c:v>0.36823657708963065</c:v>
                </c:pt>
                <c:pt idx="11">
                  <c:v>0.37540312550561672</c:v>
                </c:pt>
                <c:pt idx="12">
                  <c:v>0.38270494842995739</c:v>
                </c:pt>
                <c:pt idx="13">
                  <c:v>0.39014369223700474</c:v>
                </c:pt>
                <c:pt idx="14">
                  <c:v>0.39772091785760644</c:v>
                </c:pt>
                <c:pt idx="15">
                  <c:v>0.40543808708075912</c:v>
                </c:pt>
                <c:pt idx="16">
                  <c:v>0.41329654754194067</c:v>
                </c:pt>
                <c:pt idx="17">
                  <c:v>0.42129751631187828</c:v>
                </c:pt>
                <c:pt idx="18">
                  <c:v>0.42944206200010038</c:v>
                </c:pt>
                <c:pt idx="19">
                  <c:v>0.43773108528971505</c:v>
                </c:pt>
                <c:pt idx="20">
                  <c:v>0.44616529782376113</c:v>
                </c:pt>
                <c:pt idx="21">
                  <c:v>0.45474519936955426</c:v>
                </c:pt>
                <c:pt idx="22">
                  <c:v>0.46347105319609694</c:v>
                </c:pt>
                <c:pt idx="23">
                  <c:v>0.47234285961127043</c:v>
                </c:pt>
                <c:pt idx="24">
                  <c:v>0.48136032762065761</c:v>
                </c:pt>
                <c:pt idx="25">
                  <c:v>0.49052284468896379</c:v>
                </c:pt>
                <c:pt idx="26">
                  <c:v>0.49982944460865064</c:v>
                </c:pt>
                <c:pt idx="27">
                  <c:v>0.50927877350912154</c:v>
                </c:pt>
                <c:pt idx="28">
                  <c:v>0.51886905407416584</c:v>
                </c:pt>
                <c:pt idx="29">
                  <c:v>0.52859804807592403</c:v>
                </c:pt>
                <c:pt idx="30">
                  <c:v>0.53846301738088442</c:v>
                </c:pt>
                <c:pt idx="31">
                  <c:v>0.54846068363781575</c:v>
                </c:pt>
                <c:pt idx="32">
                  <c:v>0.55858718691941389</c:v>
                </c:pt>
                <c:pt idx="33">
                  <c:v>0.56883804365899404</c:v>
                </c:pt>
                <c:pt idx="34">
                  <c:v>0.57920810430079217</c:v>
                </c:pt>
                <c:pt idx="35">
                  <c:v>0.58969151116708973</c:v>
                </c:pt>
                <c:pt idx="36">
                  <c:v>0.60028165713687609</c:v>
                </c:pt>
                <c:pt idx="37">
                  <c:v>0.6109711458281214</c:v>
                </c:pt>
                <c:pt idx="38">
                  <c:v>0.62175175407752192</c:v>
                </c:pt>
                <c:pt idx="39">
                  <c:v>0.63261439761578653</c:v>
                </c:pt>
                <c:pt idx="40">
                  <c:v>0.64354910094054285</c:v>
                </c:pt>
                <c:pt idx="41">
                  <c:v>0.65454497248942711</c:v>
                </c:pt>
                <c:pt idx="42">
                  <c:v>0.66559018630881628</c:v>
                </c:pt>
                <c:pt idx="43">
                  <c:v>0.67667197149412539</c:v>
                </c:pt>
                <c:pt idx="44">
                  <c:v>0.68777661073999519</c:v>
                </c:pt>
                <c:pt idx="45">
                  <c:v>0.69888944937671793</c:v>
                </c:pt>
                <c:pt idx="46">
                  <c:v>0.70999491627592648</c:v>
                </c:pt>
                <c:pt idx="47">
                  <c:v>0.72107655797654679</c:v>
                </c:pt>
                <c:pt idx="48">
                  <c:v>0.73211708730373903</c:v>
                </c:pt>
                <c:pt idx="49">
                  <c:v>0.74309844762169797</c:v>
                </c:pt>
                <c:pt idx="50">
                  <c:v>0.75400189366904202</c:v>
                </c:pt>
                <c:pt idx="51">
                  <c:v>0.76480808966764247</c:v>
                </c:pt>
                <c:pt idx="52">
                  <c:v>0.7754972250684371</c:v>
                </c:pt>
                <c:pt idx="53">
                  <c:v>0.78604914789997382</c:v>
                </c:pt>
                <c:pt idx="54">
                  <c:v>0.79644351521928158</c:v>
                </c:pt>
                <c:pt idx="55">
                  <c:v>0.80665995963629888</c:v>
                </c:pt>
                <c:pt idx="56">
                  <c:v>0.81667827030324336</c:v>
                </c:pt>
                <c:pt idx="57">
                  <c:v>0.82647858614470726</c:v>
                </c:pt>
                <c:pt idx="58">
                  <c:v>0.8360415984738907</c:v>
                </c:pt>
                <c:pt idx="59">
                  <c:v>0.84534875952123578</c:v>
                </c:pt>
                <c:pt idx="60">
                  <c:v>0.85438249282426315</c:v>
                </c:pt>
                <c:pt idx="61">
                  <c:v>0.86312640092541892</c:v>
                </c:pt>
                <c:pt idx="62">
                  <c:v>0.87156546543372759</c:v>
                </c:pt>
                <c:pt idx="63">
                  <c:v>0.87968623426106252</c:v>
                </c:pt>
                <c:pt idx="64">
                  <c:v>0.88747699077694642</c:v>
                </c:pt>
                <c:pt idx="65">
                  <c:v>0.89492789976315579</c:v>
                </c:pt>
                <c:pt idx="66">
                  <c:v>0.90203112540845232</c:v>
                </c:pt>
                <c:pt idx="67">
                  <c:v>0.90878091717051024</c:v>
                </c:pt>
                <c:pt idx="68">
                  <c:v>0.91517366013906498</c:v>
                </c:pt>
                <c:pt idx="69">
                  <c:v>0.92120788753934879</c:v>
                </c:pt>
                <c:pt idx="70">
                  <c:v>0.92688425418129994</c:v>
                </c:pt>
                <c:pt idx="71">
                  <c:v>0.93220547093808004</c:v>
                </c:pt>
                <c:pt idx="72">
                  <c:v>0.93717620166742321</c:v>
                </c:pt>
                <c:pt idx="73">
                  <c:v>0.94180292530619258</c:v>
                </c:pt>
                <c:pt idx="74">
                  <c:v>0.9460937671076568</c:v>
                </c:pt>
                <c:pt idx="75">
                  <c:v>0.95005830409493952</c:v>
                </c:pt>
                <c:pt idx="76">
                  <c:v>0.95370735072942048</c:v>
                </c:pt>
                <c:pt idx="77">
                  <c:v>0.95705273151668835</c:v>
                </c:pt>
                <c:pt idx="78">
                  <c:v>0.9601070477978626</c:v>
                </c:pt>
                <c:pt idx="79">
                  <c:v>0.96288344633254297</c:v>
                </c:pt>
                <c:pt idx="80">
                  <c:v>0.9653953975318168</c:v>
                </c:pt>
                <c:pt idx="81">
                  <c:v>0.96765649142914434</c:v>
                </c:pt>
                <c:pt idx="82">
                  <c:v>0.96968025977567018</c:v>
                </c:pt>
                <c:pt idx="83">
                  <c:v>0.9714800330862795</c:v>
                </c:pt>
                <c:pt idx="84">
                  <c:v>0.97306884204196997</c:v>
                </c:pt>
                <c:pt idx="85">
                  <c:v>0.97445937320870613</c:v>
                </c:pt>
                <c:pt idx="86">
                  <c:v>0.97566398909829166</c:v>
                </c:pt>
                <c:pt idx="87">
                  <c:v>0.97669482122451967</c:v>
                </c:pt>
                <c:pt idx="88">
                  <c:v>0.97756394038865446</c:v>
                </c:pt>
                <c:pt idx="89">
                  <c:v>0.97828359868702885</c:v>
                </c:pt>
                <c:pt idx="90">
                  <c:v>0.9788665202554333</c:v>
                </c:pt>
                <c:pt idx="91">
                  <c:v>0.97932619163523216</c:v>
                </c:pt>
                <c:pt idx="92">
                  <c:v>0.97967707252398717</c:v>
                </c:pt>
                <c:pt idx="93">
                  <c:v>0.97993466164686083</c:v>
                </c:pt>
                <c:pt idx="94">
                  <c:v>0.98011720475149611</c:v>
                </c:pt>
                <c:pt idx="95">
                  <c:v>0.98039215686274506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3-437F-9478-118C4B6C8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330335"/>
        <c:axId val="296467311"/>
      </c:lineChart>
      <c:catAx>
        <c:axId val="18613303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467311"/>
        <c:crosses val="autoZero"/>
        <c:auto val="1"/>
        <c:lblAlgn val="ctr"/>
        <c:lblOffset val="100"/>
        <c:noMultiLvlLbl val="0"/>
      </c:catAx>
      <c:valAx>
        <c:axId val="29646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330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Comparison pure endowment insurance benefits at different interest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7Ex 4%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Sheet4!$E$2:$E$97</c:f>
              <c:numCache>
                <c:formatCode>General</c:formatCode>
                <c:ptCount val="96"/>
                <c:pt idx="0">
                  <c:v>0.75861501640068596</c:v>
                </c:pt>
                <c:pt idx="1">
                  <c:v>0.75857637815476953</c:v>
                </c:pt>
                <c:pt idx="2">
                  <c:v>0.75853264203513171</c:v>
                </c:pt>
                <c:pt idx="3">
                  <c:v>0.75848313579057403</c:v>
                </c:pt>
                <c:pt idx="4">
                  <c:v>0.75842709862068847</c:v>
                </c:pt>
                <c:pt idx="5">
                  <c:v>0.75836366954021983</c:v>
                </c:pt>
                <c:pt idx="6">
                  <c:v>0.75829187422238276</c:v>
                </c:pt>
                <c:pt idx="7">
                  <c:v>0.7582106101245305</c:v>
                </c:pt>
                <c:pt idx="8">
                  <c:v>0.75811862967479127</c:v>
                </c:pt>
                <c:pt idx="9">
                  <c:v>0.75801452127056723</c:v>
                </c:pt>
                <c:pt idx="10">
                  <c:v>0.75789668780882569</c:v>
                </c:pt>
                <c:pt idx="11">
                  <c:v>0.75776332243360156</c:v>
                </c:pt>
                <c:pt idx="12">
                  <c:v>0.75761238114775209</c:v>
                </c:pt>
                <c:pt idx="13">
                  <c:v>0.75744155189342799</c:v>
                </c:pt>
                <c:pt idx="14">
                  <c:v>0.75724821965867106</c:v>
                </c:pt>
                <c:pt idx="15">
                  <c:v>0.75702942711569088</c:v>
                </c:pt>
                <c:pt idx="16">
                  <c:v>0.75678183023953083</c:v>
                </c:pt>
                <c:pt idx="17">
                  <c:v>0.7565016482938014</c:v>
                </c:pt>
                <c:pt idx="18">
                  <c:v>0.75618460750293648</c:v>
                </c:pt>
                <c:pt idx="19">
                  <c:v>0.75582587765813392</c:v>
                </c:pt>
                <c:pt idx="20">
                  <c:v>0.75542000082714833</c:v>
                </c:pt>
                <c:pt idx="21">
                  <c:v>0.75496081125712811</c:v>
                </c:pt>
                <c:pt idx="22">
                  <c:v>0.75444134547587205</c:v>
                </c:pt>
                <c:pt idx="23">
                  <c:v>0.75385374151199014</c:v>
                </c:pt>
                <c:pt idx="24">
                  <c:v>0.75318912607102761</c:v>
                </c:pt>
                <c:pt idx="25">
                  <c:v>0.75243748842625136</c:v>
                </c:pt>
                <c:pt idx="26">
                  <c:v>0.75158753971444303</c:v>
                </c:pt>
                <c:pt idx="27">
                  <c:v>0.75062655627538888</c:v>
                </c:pt>
                <c:pt idx="28">
                  <c:v>0.74954020564774748</c:v>
                </c:pt>
                <c:pt idx="29">
                  <c:v>0.74831235384536621</c:v>
                </c:pt>
                <c:pt idx="30">
                  <c:v>0.74692485260233477</c:v>
                </c:pt>
                <c:pt idx="31">
                  <c:v>0.74535730541192469</c:v>
                </c:pt>
                <c:pt idx="32">
                  <c:v>0.74358681141962291</c:v>
                </c:pt>
                <c:pt idx="33">
                  <c:v>0.74158768659602325</c:v>
                </c:pt>
                <c:pt idx="34">
                  <c:v>0.73933116215220196</c:v>
                </c:pt>
                <c:pt idx="35">
                  <c:v>0.73678506091915674</c:v>
                </c:pt>
                <c:pt idx="36">
                  <c:v>0.73391345345673265</c:v>
                </c:pt>
                <c:pt idx="37">
                  <c:v>0.7306762970627495</c:v>
                </c:pt>
                <c:pt idx="38">
                  <c:v>0.7270290627120749</c:v>
                </c:pt>
                <c:pt idx="39">
                  <c:v>0.72292235737746446</c:v>
                </c:pt>
                <c:pt idx="40">
                  <c:v>0.71830155229618431</c:v>
                </c:pt>
                <c:pt idx="41">
                  <c:v>0.71310643169263277</c:v>
                </c:pt>
                <c:pt idx="42">
                  <c:v>0.70727088140476291</c:v>
                </c:pt>
                <c:pt idx="43">
                  <c:v>0.70072264295473219</c:v>
                </c:pt>
                <c:pt idx="44">
                  <c:v>0.69338316600862737</c:v>
                </c:pt>
                <c:pt idx="45">
                  <c:v>0.68516760101462648</c:v>
                </c:pt>
                <c:pt idx="46">
                  <c:v>0.67598498415969399</c:v>
                </c:pt>
                <c:pt idx="47">
                  <c:v>0.66573867859584968</c:v>
                </c:pt>
                <c:pt idx="48">
                  <c:v>0.65432714892865251</c:v>
                </c:pt>
                <c:pt idx="49">
                  <c:v>0.64164515972122127</c:v>
                </c:pt>
                <c:pt idx="50">
                  <c:v>0.6275855023229131</c:v>
                </c:pt>
                <c:pt idx="51">
                  <c:v>0.61204136618093519</c:v>
                </c:pt>
                <c:pt idx="52">
                  <c:v>0.59490947865808941</c:v>
                </c:pt>
                <c:pt idx="53">
                  <c:v>0.57609413798815534</c:v>
                </c:pt>
                <c:pt idx="54">
                  <c:v>0.55551225287397121</c:v>
                </c:pt>
                <c:pt idx="55">
                  <c:v>0.53309947354002363</c:v>
                </c:pt>
                <c:pt idx="56">
                  <c:v>0.50881744561384601</c:v>
                </c:pt>
                <c:pt idx="57">
                  <c:v>0.48266213181558049</c:v>
                </c:pt>
                <c:pt idx="58">
                  <c:v>0.45467301865040288</c:v>
                </c:pt>
                <c:pt idx="59">
                  <c:v>0.42494284905947483</c:v>
                </c:pt>
                <c:pt idx="60">
                  <c:v>0.39362729424306431</c:v>
                </c:pt>
                <c:pt idx="61">
                  <c:v>0.36095370354274436</c:v>
                </c:pt>
                <c:pt idx="62">
                  <c:v>0.32722776852988417</c:v>
                </c:pt>
                <c:pt idx="63">
                  <c:v>0.29283664390715641</c:v>
                </c:pt>
                <c:pt idx="64">
                  <c:v>0.25824684635728756</c:v>
                </c:pt>
                <c:pt idx="65">
                  <c:v>0.22399519411501453</c:v>
                </c:pt>
                <c:pt idx="66">
                  <c:v>0.1906712699823474</c:v>
                </c:pt>
                <c:pt idx="67">
                  <c:v>0.1588905117127975</c:v>
                </c:pt>
                <c:pt idx="68">
                  <c:v>0.1292581527821019</c:v>
                </c:pt>
                <c:pt idx="69">
                  <c:v>0.10232586961442794</c:v>
                </c:pt>
                <c:pt idx="70">
                  <c:v>7.8545005249126554E-2</c:v>
                </c:pt>
                <c:pt idx="71">
                  <c:v>5.8222288905787963E-2</c:v>
                </c:pt>
                <c:pt idx="72">
                  <c:v>4.1485479056179483E-2</c:v>
                </c:pt>
                <c:pt idx="73">
                  <c:v>2.8266591730660477E-2</c:v>
                </c:pt>
                <c:pt idx="74">
                  <c:v>1.8308661334115784E-2</c:v>
                </c:pt>
                <c:pt idx="75">
                  <c:v>1.1198047662618799E-2</c:v>
                </c:pt>
                <c:pt idx="76">
                  <c:v>6.4186566832309068E-3</c:v>
                </c:pt>
                <c:pt idx="77">
                  <c:v>3.4185491216066036E-3</c:v>
                </c:pt>
                <c:pt idx="78">
                  <c:v>1.6754211588424865E-3</c:v>
                </c:pt>
                <c:pt idx="79">
                  <c:v>7.4734892392202298E-4</c:v>
                </c:pt>
                <c:pt idx="80">
                  <c:v>2.9967019770555682E-4</c:v>
                </c:pt>
                <c:pt idx="81">
                  <c:v>1.0650636281224584E-4</c:v>
                </c:pt>
                <c:pt idx="82">
                  <c:v>3.3022061139633358E-5</c:v>
                </c:pt>
                <c:pt idx="83">
                  <c:v>8.7720556622457934E-6</c:v>
                </c:pt>
                <c:pt idx="84">
                  <c:v>1.9561664722680084E-6</c:v>
                </c:pt>
                <c:pt idx="85">
                  <c:v>3.5783797569487342E-7</c:v>
                </c:pt>
                <c:pt idx="86">
                  <c:v>5.2310405564542526E-8</c:v>
                </c:pt>
                <c:pt idx="87">
                  <c:v>5.9327597932954741E-9</c:v>
                </c:pt>
                <c:pt idx="88">
                  <c:v>5.0482599288469326E-10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9-4924-B90C-1F8E446C1FC3}"/>
            </c:ext>
          </c:extLst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7Ex 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Sheet4!$F$2:$F$97</c:f>
              <c:numCache>
                <c:formatCode>General</c:formatCode>
                <c:ptCount val="96"/>
                <c:pt idx="0">
                  <c:v>0.8690676974581879</c:v>
                </c:pt>
                <c:pt idx="1">
                  <c:v>0.86902343356848566</c:v>
                </c:pt>
                <c:pt idx="2">
                  <c:v>0.86897332956583928</c:v>
                </c:pt>
                <c:pt idx="3">
                  <c:v>0.86891661532075137</c:v>
                </c:pt>
                <c:pt idx="4">
                  <c:v>0.86885241926194468</c:v>
                </c:pt>
                <c:pt idx="5">
                  <c:v>0.86877975504660065</c:v>
                </c:pt>
                <c:pt idx="6">
                  <c:v>0.86869750648809352</c:v>
                </c:pt>
                <c:pt idx="7">
                  <c:v>0.86860441051598691</c:v>
                </c:pt>
                <c:pt idx="8">
                  <c:v>0.8684990379146833</c:v>
                </c:pt>
                <c:pt idx="9">
                  <c:v>0.86837977155534563</c:v>
                </c:pt>
                <c:pt idx="10">
                  <c:v>0.86824478180024545</c:v>
                </c:pt>
                <c:pt idx="11">
                  <c:v>0.86809199871915566</c:v>
                </c:pt>
                <c:pt idx="12">
                  <c:v>0.86791908071343649</c:v>
                </c:pt>
                <c:pt idx="13">
                  <c:v>0.86772337909469155</c:v>
                </c:pt>
                <c:pt idx="14">
                  <c:v>0.86750189811096157</c:v>
                </c:pt>
                <c:pt idx="15">
                  <c:v>0.86725124985402224</c:v>
                </c:pt>
                <c:pt idx="16">
                  <c:v>0.86696760341622425</c:v>
                </c:pt>
                <c:pt idx="17">
                  <c:v>0.86664662759425892</c:v>
                </c:pt>
                <c:pt idx="18">
                  <c:v>0.86628342636021982</c:v>
                </c:pt>
                <c:pt idx="19">
                  <c:v>0.86587246623750647</c:v>
                </c:pt>
                <c:pt idx="20">
                  <c:v>0.86540749463092048</c:v>
                </c:pt>
                <c:pt idx="21">
                  <c:v>0.86488144806752942</c:v>
                </c:pt>
                <c:pt idx="22">
                  <c:v>0.86428634920886671</c:v>
                </c:pt>
                <c:pt idx="23">
                  <c:v>0.86361319139776638</c:v>
                </c:pt>
                <c:pt idx="24">
                  <c:v>0.86285180940757988</c:v>
                </c:pt>
                <c:pt idx="25">
                  <c:v>0.86199073497173784</c:v>
                </c:pt>
                <c:pt idx="26">
                  <c:v>0.86101703559331844</c:v>
                </c:pt>
                <c:pt idx="27">
                  <c:v>0.85991613507511278</c:v>
                </c:pt>
                <c:pt idx="28">
                  <c:v>0.85867161418087035</c:v>
                </c:pt>
                <c:pt idx="29">
                  <c:v>0.85726498985147326</c:v>
                </c:pt>
                <c:pt idx="30">
                  <c:v>0.85567547147333345</c:v>
                </c:pt>
                <c:pt idx="31">
                  <c:v>0.85387969285311793</c:v>
                </c:pt>
                <c:pt idx="32">
                  <c:v>0.85185141882216908</c:v>
                </c:pt>
                <c:pt idx="33">
                  <c:v>0.8495612258127816</c:v>
                </c:pt>
                <c:pt idx="34">
                  <c:v>0.84697615636351808</c:v>
                </c:pt>
                <c:pt idx="35">
                  <c:v>0.84405934838020602</c:v>
                </c:pt>
                <c:pt idx="36">
                  <c:v>0.8407696411750768</c:v>
                </c:pt>
                <c:pt idx="37">
                  <c:v>0.83706116191641522</c:v>
                </c:pt>
                <c:pt idx="38">
                  <c:v>0.83288289825078132</c:v>
                </c:pt>
                <c:pt idx="39">
                  <c:v>0.82817826563459263</c:v>
                </c:pt>
                <c:pt idx="40">
                  <c:v>0.82288468147718385</c:v>
                </c:pt>
                <c:pt idx="41">
                  <c:v>0.81693316271821237</c:v>
                </c:pt>
                <c:pt idx="42">
                  <c:v>0.81024796911877284</c:v>
                </c:pt>
                <c:pt idx="43">
                  <c:v>0.8027463215252727</c:v>
                </c:pt>
                <c:pt idx="44">
                  <c:v>0.79433823284761607</c:v>
                </c:pt>
                <c:pt idx="45">
                  <c:v>0.78492649962550021</c:v>
                </c:pt>
                <c:pt idx="46">
                  <c:v>0.77440691391439698</c:v>
                </c:pt>
                <c:pt idx="47">
                  <c:v>0.76266876875340028</c:v>
                </c:pt>
                <c:pt idx="48">
                  <c:v>0.74959574541753116</c:v>
                </c:pt>
                <c:pt idx="49">
                  <c:v>0.73506728642131414</c:v>
                </c:pt>
                <c:pt idx="50">
                  <c:v>0.71896057376991973</c:v>
                </c:pt>
                <c:pt idx="51">
                  <c:v>0.70115324552854186</c:v>
                </c:pt>
                <c:pt idx="52">
                  <c:v>0.68152699279071272</c:v>
                </c:pt>
                <c:pt idx="53">
                  <c:v>0.65997217982313727</c:v>
                </c:pt>
                <c:pt idx="54">
                  <c:v>0.63639361741819089</c:v>
                </c:pt>
                <c:pt idx="55">
                  <c:v>0.61071758661430786</c:v>
                </c:pt>
                <c:pt idx="56">
                  <c:v>0.58290014872658669</c:v>
                </c:pt>
                <c:pt idx="57">
                  <c:v>0.55293667865608531</c:v>
                </c:pt>
                <c:pt idx="58">
                  <c:v>0.52087241205645085</c:v>
                </c:pt>
                <c:pt idx="59">
                  <c:v>0.48681359503748695</c:v>
                </c:pt>
                <c:pt idx="60">
                  <c:v>0.45093856418448724</c:v>
                </c:pt>
                <c:pt idx="61">
                  <c:v>0.41350777040407471</c:v>
                </c:pt>
                <c:pt idx="62">
                  <c:v>0.37487141328934842</c:v>
                </c:pt>
                <c:pt idx="63">
                  <c:v>0.33547301641779836</c:v>
                </c:pt>
                <c:pt idx="64">
                  <c:v>0.29584702027704729</c:v>
                </c:pt>
                <c:pt idx="65">
                  <c:v>0.25660840265837304</c:v>
                </c:pt>
                <c:pt idx="66">
                  <c:v>0.2184325883254917</c:v>
                </c:pt>
                <c:pt idx="67">
                  <c:v>0.18202462141780151</c:v>
                </c:pt>
                <c:pt idx="68">
                  <c:v>0.14807785607648352</c:v>
                </c:pt>
                <c:pt idx="69">
                  <c:v>0.11722429160201005</c:v>
                </c:pt>
                <c:pt idx="70">
                  <c:v>8.9980985589462117E-2</c:v>
                </c:pt>
                <c:pt idx="71">
                  <c:v>6.6699326359462754E-2</c:v>
                </c:pt>
                <c:pt idx="72">
                  <c:v>4.7525673736810013E-2</c:v>
                </c:pt>
                <c:pt idx="73">
                  <c:v>3.2382145435123688E-2</c:v>
                </c:pt>
                <c:pt idx="74">
                  <c:v>2.0974362232737069E-2</c:v>
                </c:pt>
                <c:pt idx="75">
                  <c:v>1.2828458820065039E-2</c:v>
                </c:pt>
                <c:pt idx="76">
                  <c:v>7.3531990059154994E-3</c:v>
                </c:pt>
                <c:pt idx="77">
                  <c:v>3.9162823692289826E-3</c:v>
                </c:pt>
                <c:pt idx="78">
                  <c:v>1.9193588016440063E-3</c:v>
                </c:pt>
                <c:pt idx="79">
                  <c:v>8.561612866462364E-4</c:v>
                </c:pt>
                <c:pt idx="80">
                  <c:v>3.4330152064805967E-4</c:v>
                </c:pt>
                <c:pt idx="81">
                  <c:v>1.2201345543230821E-4</c:v>
                </c:pt>
                <c:pt idx="82">
                  <c:v>3.7830000750719022E-5</c:v>
                </c:pt>
                <c:pt idx="83">
                  <c:v>1.0049247710035335E-5</c:v>
                </c:pt>
                <c:pt idx="84">
                  <c:v>2.2409800164052317E-6</c:v>
                </c:pt>
                <c:pt idx="85">
                  <c:v>4.0993839942127659E-7</c:v>
                </c:pt>
                <c:pt idx="86">
                  <c:v>5.9926685781644452E-8</c:v>
                </c:pt>
                <c:pt idx="87">
                  <c:v>6.7965565954583323E-9</c:v>
                </c:pt>
                <c:pt idx="88">
                  <c:v>5.7832754924220511E-10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9-4924-B90C-1F8E446C1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445263"/>
        <c:axId val="302439503"/>
      </c:lineChart>
      <c:catAx>
        <c:axId val="3024452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439503"/>
        <c:crosses val="autoZero"/>
        <c:auto val="1"/>
        <c:lblAlgn val="ctr"/>
        <c:lblOffset val="100"/>
        <c:noMultiLvlLbl val="0"/>
      </c:catAx>
      <c:valAx>
        <c:axId val="30243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445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Comparison 10 year term annuities at different</a:t>
            </a:r>
            <a:r>
              <a:rPr lang="en-GB" baseline="0"/>
              <a:t> interest rate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Sheet4!$G$1</c:f>
              <c:strCache>
                <c:ptCount val="1"/>
                <c:pt idx="0">
                  <c:v>äx:10-yrs 4%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Sheet4!$G$2:$G$97</c:f>
              <c:numCache>
                <c:formatCode>General</c:formatCode>
                <c:ptCount val="96"/>
                <c:pt idx="0">
                  <c:v>8.4267873128153301</c:v>
                </c:pt>
                <c:pt idx="1">
                  <c:v>8.4265427352246736</c:v>
                </c:pt>
                <c:pt idx="2">
                  <c:v>8.4262658876356582</c:v>
                </c:pt>
                <c:pt idx="3">
                  <c:v>8.4259525144158065</c:v>
                </c:pt>
                <c:pt idx="4">
                  <c:v>8.4255977993163498</c:v>
                </c:pt>
                <c:pt idx="5">
                  <c:v>8.4251962917878913</c:v>
                </c:pt>
                <c:pt idx="6">
                  <c:v>8.424741823658799</c:v>
                </c:pt>
                <c:pt idx="7">
                  <c:v>8.4242274149292555</c:v>
                </c:pt>
                <c:pt idx="8">
                  <c:v>8.4236451672763142</c:v>
                </c:pt>
                <c:pt idx="9">
                  <c:v>8.4229861436888509</c:v>
                </c:pt>
                <c:pt idx="10">
                  <c:v>8.4222402324539871</c:v>
                </c:pt>
                <c:pt idx="11">
                  <c:v>8.4213959934967768</c:v>
                </c:pt>
                <c:pt idx="12">
                  <c:v>8.4204404848297632</c:v>
                </c:pt>
                <c:pt idx="13">
                  <c:v>8.4193590665971172</c:v>
                </c:pt>
                <c:pt idx="14">
                  <c:v>8.418135179896753</c:v>
                </c:pt>
                <c:pt idx="15">
                  <c:v>8.416750097231521</c:v>
                </c:pt>
                <c:pt idx="16">
                  <c:v>8.4151826410750985</c:v>
                </c:pt>
                <c:pt idx="17">
                  <c:v>8.4134088666386937</c:v>
                </c:pt>
                <c:pt idx="18">
                  <c:v>8.4114017044900695</c:v>
                </c:pt>
                <c:pt idx="19">
                  <c:v>8.4091305582072895</c:v>
                </c:pt>
                <c:pt idx="20">
                  <c:v>8.4065608517472725</c:v>
                </c:pt>
                <c:pt idx="21">
                  <c:v>8.403653520677544</c:v>
                </c:pt>
                <c:pt idx="22">
                  <c:v>8.4003644408643918</c:v>
                </c:pt>
                <c:pt idx="23">
                  <c:v>8.3966437876416187</c:v>
                </c:pt>
                <c:pt idx="24">
                  <c:v>8.3924353179149538</c:v>
                </c:pt>
                <c:pt idx="25">
                  <c:v>8.3876755671087579</c:v>
                </c:pt>
                <c:pt idx="26">
                  <c:v>8.382292952360805</c:v>
                </c:pt>
                <c:pt idx="27">
                  <c:v>8.3762067729564027</c:v>
                </c:pt>
                <c:pt idx="28">
                  <c:v>8.3693260987151437</c:v>
                </c:pt>
                <c:pt idx="29">
                  <c:v>8.3615485369694351</c:v>
                </c:pt>
                <c:pt idx="30">
                  <c:v>8.3527588689909482</c:v>
                </c:pt>
                <c:pt idx="31">
                  <c:v>8.3428275473426119</c:v>
                </c:pt>
                <c:pt idx="32">
                  <c:v>8.331609046804024</c:v>
                </c:pt>
                <c:pt idx="33">
                  <c:v>8.3189400634207757</c:v>
                </c:pt>
                <c:pt idx="34">
                  <c:v>8.3046375590925496</c:v>
                </c:pt>
                <c:pt idx="35">
                  <c:v>8.2884966532260904</c:v>
                </c:pt>
                <c:pt idx="36">
                  <c:v>8.2702883686868418</c:v>
                </c:pt>
                <c:pt idx="37">
                  <c:v>8.2497572470098213</c:v>
                </c:pt>
                <c:pt idx="38">
                  <c:v>8.2266188580798882</c:v>
                </c:pt>
                <c:pt idx="39">
                  <c:v>8.200557242852728</c:v>
                </c:pt>
                <c:pt idx="40">
                  <c:v>8.1712223448319676</c:v>
                </c:pt>
                <c:pt idx="41">
                  <c:v>8.1382275076872457</c:v>
                </c:pt>
                <c:pt idx="42">
                  <c:v>8.1011471433765188</c:v>
                </c:pt>
                <c:pt idx="43">
                  <c:v>8.0595147081959375</c:v>
                </c:pt>
                <c:pt idx="44">
                  <c:v>8.0128211639948113</c:v>
                </c:pt>
                <c:pt idx="45">
                  <c:v>7.9605141487949629</c:v>
                </c:pt>
                <c:pt idx="46">
                  <c:v>7.9019981352340842</c:v>
                </c:pt>
                <c:pt idx="47">
                  <c:v>7.8366359158680643</c:v>
                </c:pt>
                <c:pt idx="48">
                  <c:v>7.7637518195432822</c:v>
                </c:pt>
                <c:pt idx="49">
                  <c:v>7.6826371292642763</c:v>
                </c:pt>
                <c:pt idx="50">
                  <c:v>7.5925582334207764</c:v>
                </c:pt>
                <c:pt idx="51">
                  <c:v>7.4927680900465132</c:v>
                </c:pt>
                <c:pt idx="52">
                  <c:v>7.3825216052773817</c:v>
                </c:pt>
                <c:pt idx="53">
                  <c:v>7.2610955051477184</c:v>
                </c:pt>
                <c:pt idx="54">
                  <c:v>7.1278131922059016</c:v>
                </c:pt>
                <c:pt idx="55">
                  <c:v>6.9820748984838525</c:v>
                </c:pt>
                <c:pt idx="56">
                  <c:v>6.8233931444977207</c:v>
                </c:pt>
                <c:pt idx="57">
                  <c:v>6.6514330611679293</c:v>
                </c:pt>
                <c:pt idx="58">
                  <c:v>6.4660565057518653</c:v>
                </c:pt>
                <c:pt idx="59">
                  <c:v>6.2673680988045914</c:v>
                </c:pt>
                <c:pt idx="60">
                  <c:v>6.0557603519481873</c:v>
                </c:pt>
                <c:pt idx="61">
                  <c:v>5.831954017876007</c:v>
                </c:pt>
                <c:pt idx="62">
                  <c:v>5.5970288100847583</c:v>
                </c:pt>
                <c:pt idx="63">
                  <c:v>5.3524389203040403</c:v>
                </c:pt>
                <c:pt idx="64">
                  <c:v>5.1000075870118513</c:v>
                </c:pt>
                <c:pt idx="65">
                  <c:v>4.8418956590835913</c:v>
                </c:pt>
                <c:pt idx="66">
                  <c:v>4.5805409452089947</c:v>
                </c:pt>
                <c:pt idx="67">
                  <c:v>4.3185682906030216</c:v>
                </c:pt>
                <c:pt idx="68">
                  <c:v>4.0586746403961991</c:v>
                </c:pt>
                <c:pt idx="69">
                  <c:v>3.8034982778226016</c:v>
                </c:pt>
                <c:pt idx="70">
                  <c:v>3.5554859410660224</c:v>
                </c:pt>
                <c:pt idx="71">
                  <c:v>3.3167742602058712</c:v>
                </c:pt>
                <c:pt idx="72">
                  <c:v>3.0891015748841348</c:v>
                </c:pt>
                <c:pt idx="73">
                  <c:v>2.8737619505406258</c:v>
                </c:pt>
                <c:pt idx="74">
                  <c:v>2.6716055406974801</c:v>
                </c:pt>
                <c:pt idx="75">
                  <c:v>2.4830802039588278</c:v>
                </c:pt>
                <c:pt idx="76">
                  <c:v>2.3083013395728518</c:v>
                </c:pt>
                <c:pt idx="77">
                  <c:v>2.147132986983725</c:v>
                </c:pt>
                <c:pt idx="78">
                  <c:v>1.9992645675968486</c:v>
                </c:pt>
                <c:pt idx="79">
                  <c:v>1.8642731823804397</c:v>
                </c:pt>
                <c:pt idx="80">
                  <c:v>1.7416683085999978</c:v>
                </c:pt>
                <c:pt idx="81">
                  <c:v>1.6309211014420888</c:v>
                </c:pt>
                <c:pt idx="82">
                  <c:v>1.5314827909568616</c:v>
                </c:pt>
                <c:pt idx="83">
                  <c:v>1.442796267217102</c:v>
                </c:pt>
                <c:pt idx="84">
                  <c:v>1.3643033242502798</c:v>
                </c:pt>
                <c:pt idx="85">
                  <c:v>1.2954484881870405</c:v>
                </c:pt>
                <c:pt idx="86">
                  <c:v>1.2356794359941148</c:v>
                </c:pt>
                <c:pt idx="87">
                  <c:v>1.184443690369813</c:v>
                </c:pt>
                <c:pt idx="88">
                  <c:v>1.1411813852195392</c:v>
                </c:pt>
                <c:pt idx="89">
                  <c:v>1.1053143726462753</c:v>
                </c:pt>
                <c:pt idx="90">
                  <c:v>1.0762328319774825</c:v>
                </c:pt>
                <c:pt idx="91">
                  <c:v>1.0532818645498425</c:v>
                </c:pt>
                <c:pt idx="92">
                  <c:v>1.0357520727878025</c:v>
                </c:pt>
                <c:pt idx="93">
                  <c:v>1.0228774732290584</c:v>
                </c:pt>
                <c:pt idx="94">
                  <c:v>1.0137528931030484</c:v>
                </c:pt>
                <c:pt idx="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C-4BE3-88ED-780E5F9730BC}"/>
            </c:ext>
          </c:extLst>
        </c:ser>
        <c:ser>
          <c:idx val="1"/>
          <c:order val="1"/>
          <c:tx>
            <c:strRef>
              <c:f>Sheet4!$H$1</c:f>
              <c:strCache>
                <c:ptCount val="1"/>
                <c:pt idx="0">
                  <c:v>äx:10-yrs 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Sheet4!$H$2:$H$97</c:f>
              <c:numCache>
                <c:formatCode>General</c:formatCode>
                <c:ptCount val="96"/>
                <c:pt idx="0">
                  <c:v>9.152588227256711</c:v>
                </c:pt>
                <c:pt idx="1">
                  <c:v>9.1523106302596915</c:v>
                </c:pt>
                <c:pt idx="2">
                  <c:v>9.1519964069163677</c:v>
                </c:pt>
                <c:pt idx="3">
                  <c:v>9.1516407271790818</c:v>
                </c:pt>
                <c:pt idx="4">
                  <c:v>9.1512381247363415</c:v>
                </c:pt>
                <c:pt idx="5">
                  <c:v>9.1507824133921183</c:v>
                </c:pt>
                <c:pt idx="6">
                  <c:v>9.1502665925103415</c:v>
                </c:pt>
                <c:pt idx="7">
                  <c:v>9.1496827401098351</c:v>
                </c:pt>
                <c:pt idx="8">
                  <c:v>9.1490218920166839</c:v>
                </c:pt>
                <c:pt idx="9">
                  <c:v>9.1482739052810018</c:v>
                </c:pt>
                <c:pt idx="10">
                  <c:v>9.1474273038416705</c:v>
                </c:pt>
                <c:pt idx="11">
                  <c:v>9.1464691041735442</c:v>
                </c:pt>
                <c:pt idx="12">
                  <c:v>9.1453846183741518</c:v>
                </c:pt>
                <c:pt idx="13">
                  <c:v>9.1441572318393121</c:v>
                </c:pt>
                <c:pt idx="14">
                  <c:v>9.1427681523360569</c:v>
                </c:pt>
                <c:pt idx="15">
                  <c:v>9.1411961269058821</c:v>
                </c:pt>
                <c:pt idx="16">
                  <c:v>9.1394171226181733</c:v>
                </c:pt>
                <c:pt idx="17">
                  <c:v>9.1374039667428164</c:v>
                </c:pt>
                <c:pt idx="18">
                  <c:v>9.1351259414209665</c:v>
                </c:pt>
                <c:pt idx="19">
                  <c:v>9.1325483273841677</c:v>
                </c:pt>
                <c:pt idx="20">
                  <c:v>9.1296318907073868</c:v>
                </c:pt>
                <c:pt idx="21">
                  <c:v>9.1263323059842634</c:v>
                </c:pt>
                <c:pt idx="22">
                  <c:v>9.1225995086911986</c:v>
                </c:pt>
                <c:pt idx="23">
                  <c:v>9.1183769688714094</c:v>
                </c:pt>
                <c:pt idx="24">
                  <c:v>9.1136008776377828</c:v>
                </c:pt>
                <c:pt idx="25">
                  <c:v>9.108199237387538</c:v>
                </c:pt>
                <c:pt idx="26">
                  <c:v>9.1020908460750221</c:v>
                </c:pt>
                <c:pt idx="27">
                  <c:v>9.0951841654456054</c:v>
                </c:pt>
                <c:pt idx="28">
                  <c:v>9.0873760628526057</c:v>
                </c:pt>
                <c:pt idx="29">
                  <c:v>9.0785504162383379</c:v>
                </c:pt>
                <c:pt idx="30">
                  <c:v>9.0685765721613834</c:v>
                </c:pt>
                <c:pt idx="31">
                  <c:v>9.0573076475259064</c:v>
                </c:pt>
                <c:pt idx="32">
                  <c:v>9.0445786670827513</c:v>
                </c:pt>
                <c:pt idx="33">
                  <c:v>9.0302045310383203</c:v>
                </c:pt>
                <c:pt idx="34">
                  <c:v>9.0139778104905091</c:v>
                </c:pt>
                <c:pt idx="35">
                  <c:v>8.9956663732409883</c:v>
                </c:pt>
                <c:pt idx="36">
                  <c:v>8.9750108492118397</c:v>
                </c:pt>
                <c:pt idx="37">
                  <c:v>8.9517219537091961</c:v>
                </c:pt>
                <c:pt idx="38">
                  <c:v>8.9254776987056754</c:v>
                </c:pt>
                <c:pt idx="39">
                  <c:v>8.8959205378321879</c:v>
                </c:pt>
                <c:pt idx="40">
                  <c:v>8.8626545106467116</c:v>
                </c:pt>
                <c:pt idx="41">
                  <c:v>8.8252424768290485</c:v>
                </c:pt>
                <c:pt idx="42">
                  <c:v>8.7832035621262001</c:v>
                </c:pt>
                <c:pt idx="43">
                  <c:v>8.7360109760119382</c:v>
                </c:pt>
                <c:pt idx="44">
                  <c:v>8.6830904068713792</c:v>
                </c:pt>
                <c:pt idx="45">
                  <c:v>8.6238192545331671</c:v>
                </c:pt>
                <c:pt idx="46">
                  <c:v>8.5575270220767763</c:v>
                </c:pt>
                <c:pt idx="47">
                  <c:v>8.48349725810073</c:v>
                </c:pt>
                <c:pt idx="48">
                  <c:v>8.400971514777595</c:v>
                </c:pt>
                <c:pt idx="49">
                  <c:v>8.3091558618384589</c:v>
                </c:pt>
                <c:pt idx="50">
                  <c:v>8.2072305652380191</c:v>
                </c:pt>
                <c:pt idx="51">
                  <c:v>8.0943635912215619</c:v>
                </c:pt>
                <c:pt idx="52">
                  <c:v>7.9697286169685224</c:v>
                </c:pt>
                <c:pt idx="53">
                  <c:v>7.8325281978079708</c:v>
                </c:pt>
                <c:pt idx="54">
                  <c:v>7.6820226324484171</c:v>
                </c:pt>
                <c:pt idx="55">
                  <c:v>7.5175648508274904</c:v>
                </c:pt>
                <c:pt idx="56">
                  <c:v>7.3386412899283844</c:v>
                </c:pt>
                <c:pt idx="57">
                  <c:v>7.1449181881274209</c:v>
                </c:pt>
                <c:pt idx="58">
                  <c:v>6.9362919937941996</c:v>
                </c:pt>
                <c:pt idx="59">
                  <c:v>6.7129416446130934</c:v>
                </c:pt>
                <c:pt idx="60">
                  <c:v>6.4753793622392806</c:v>
                </c:pt>
                <c:pt idx="61">
                  <c:v>6.2244954096616549</c:v>
                </c:pt>
                <c:pt idx="62">
                  <c:v>5.9615911377999993</c:v>
                </c:pt>
                <c:pt idx="63">
                  <c:v>5.6883938519867963</c:v>
                </c:pt>
                <c:pt idx="64">
                  <c:v>5.4070468878576223</c:v>
                </c:pt>
                <c:pt idx="65">
                  <c:v>5.1200691732846479</c:v>
                </c:pt>
                <c:pt idx="66">
                  <c:v>4.8302808024800665</c:v>
                </c:pt>
                <c:pt idx="67">
                  <c:v>4.5406949213696137</c:v>
                </c:pt>
                <c:pt idx="68">
                  <c:v>4.254381339100517</c:v>
                </c:pt>
                <c:pt idx="69">
                  <c:v>3.9743130621566443</c:v>
                </c:pt>
                <c:pt idx="70">
                  <c:v>3.7032121692503877</c:v>
                </c:pt>
                <c:pt idx="71">
                  <c:v>3.4434144895219667</c:v>
                </c:pt>
                <c:pt idx="72">
                  <c:v>3.1967718455301237</c:v>
                </c:pt>
                <c:pt idx="73">
                  <c:v>2.9646053380218995</c:v>
                </c:pt>
                <c:pt idx="74">
                  <c:v>2.747713857238467</c:v>
                </c:pt>
                <c:pt idx="75">
                  <c:v>2.5464309717475575</c:v>
                </c:pt>
                <c:pt idx="76">
                  <c:v>2.3607140035104921</c:v>
                </c:pt>
                <c:pt idx="77">
                  <c:v>2.1902446807349309</c:v>
                </c:pt>
                <c:pt idx="78">
                  <c:v>2.0345226618247079</c:v>
                </c:pt>
                <c:pt idx="79">
                  <c:v>1.8929401082660238</c:v>
                </c:pt>
                <c:pt idx="80">
                  <c:v>1.7648339335610717</c:v>
                </c:pt>
                <c:pt idx="81">
                  <c:v>1.6495188137553374</c:v>
                </c:pt>
                <c:pt idx="82">
                  <c:v>1.5463067362984171</c:v>
                </c:pt>
                <c:pt idx="83">
                  <c:v>1.4545183111811824</c:v>
                </c:pt>
                <c:pt idx="84">
                  <c:v>1.3734890557617905</c:v>
                </c:pt>
                <c:pt idx="85">
                  <c:v>1.3025719663512689</c:v>
                </c:pt>
                <c:pt idx="86">
                  <c:v>1.2411365559871226</c:v>
                </c:pt>
                <c:pt idx="87">
                  <c:v>1.1885641175494934</c:v>
                </c:pt>
                <c:pt idx="88">
                  <c:v>1.1442390401786189</c:v>
                </c:pt>
                <c:pt idx="89">
                  <c:v>1.1075364669615235</c:v>
                </c:pt>
                <c:pt idx="90">
                  <c:v>1.0778074669728968</c:v>
                </c:pt>
                <c:pt idx="91">
                  <c:v>1.0543642266031572</c:v>
                </c:pt>
                <c:pt idx="92">
                  <c:v>1.0364693012766533</c:v>
                </c:pt>
                <c:pt idx="93">
                  <c:v>1.0233322560100981</c:v>
                </c:pt>
                <c:pt idx="94">
                  <c:v>1.0140225576736963</c:v>
                </c:pt>
                <c:pt idx="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C-4BE3-88ED-780E5F973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654847"/>
        <c:axId val="1262734335"/>
      </c:lineChart>
      <c:catAx>
        <c:axId val="3106548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734335"/>
        <c:crosses val="autoZero"/>
        <c:auto val="1"/>
        <c:lblAlgn val="ctr"/>
        <c:lblOffset val="100"/>
        <c:noMultiLvlLbl val="0"/>
      </c:catAx>
      <c:valAx>
        <c:axId val="126273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65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Comparison 7 year term annuities at different interest</a:t>
            </a:r>
            <a:r>
              <a:rPr lang="en-GB" baseline="0"/>
              <a:t> rate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Sheet4!$I$1</c:f>
              <c:strCache>
                <c:ptCount val="1"/>
                <c:pt idx="0">
                  <c:v>äx:7-yrs 4%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Sheet4!$I$2:$I$97</c:f>
              <c:numCache>
                <c:formatCode>General</c:formatCode>
                <c:ptCount val="96"/>
                <c:pt idx="0">
                  <c:v>6.2379528487291687</c:v>
                </c:pt>
                <c:pt idx="1">
                  <c:v>6.2378455223402618</c:v>
                </c:pt>
                <c:pt idx="2">
                  <c:v>6.2377240324578871</c:v>
                </c:pt>
                <c:pt idx="3">
                  <c:v>6.237586510511008</c:v>
                </c:pt>
                <c:pt idx="4">
                  <c:v>6.2374308415614124</c:v>
                </c:pt>
                <c:pt idx="5">
                  <c:v>6.2372546318631663</c:v>
                </c:pt>
                <c:pt idx="6">
                  <c:v>6.2370551721624494</c:v>
                </c:pt>
                <c:pt idx="7">
                  <c:v>6.2368293961817223</c:v>
                </c:pt>
                <c:pt idx="8">
                  <c:v>6.2365738336607492</c:v>
                </c:pt>
                <c:pt idx="9">
                  <c:v>6.2362845572462398</c:v>
                </c:pt>
                <c:pt idx="10">
                  <c:v>6.2359571224315502</c:v>
                </c:pt>
                <c:pt idx="11">
                  <c:v>6.2355864996459367</c:v>
                </c:pt>
                <c:pt idx="12">
                  <c:v>6.2351669974789328</c:v>
                </c:pt>
                <c:pt idx="13">
                  <c:v>6.2346921758976137</c:v>
                </c:pt>
                <c:pt idx="14">
                  <c:v>6.2341547481714361</c:v>
                </c:pt>
                <c:pt idx="15">
                  <c:v>6.2335464700598706</c:v>
                </c:pt>
                <c:pt idx="16">
                  <c:v>6.2328580146399766</c:v>
                </c:pt>
                <c:pt idx="17">
                  <c:v>6.2320788309533484</c:v>
                </c:pt>
                <c:pt idx="18">
                  <c:v>6.2311969844323976</c:v>
                </c:pt>
                <c:pt idx="19">
                  <c:v>6.2301989768235568</c:v>
                </c:pt>
                <c:pt idx="20">
                  <c:v>6.2290695430578804</c:v>
                </c:pt>
                <c:pt idx="21">
                  <c:v>6.2277914222267743</c:v>
                </c:pt>
                <c:pt idx="22">
                  <c:v>6.2263450995013017</c:v>
                </c:pt>
                <c:pt idx="23">
                  <c:v>6.2247085154876221</c:v>
                </c:pt>
                <c:pt idx="24">
                  <c:v>6.2228567391391501</c:v>
                </c:pt>
                <c:pt idx="25">
                  <c:v>6.2207615999503183</c:v>
                </c:pt>
                <c:pt idx="26">
                  <c:v>6.2183912747405046</c:v>
                </c:pt>
                <c:pt idx="27">
                  <c:v>6.2157098239063036</c:v>
                </c:pt>
                <c:pt idx="28">
                  <c:v>6.2126766715843491</c:v>
                </c:pt>
                <c:pt idx="29">
                  <c:v>6.2092460237390252</c:v>
                </c:pt>
                <c:pt idx="30">
                  <c:v>6.205366217787196</c:v>
                </c:pt>
                <c:pt idx="31">
                  <c:v>6.2009789970218119</c:v>
                </c:pt>
                <c:pt idx="32">
                  <c:v>6.1960187028306279</c:v>
                </c:pt>
                <c:pt idx="33">
                  <c:v>6.1904113775719978</c:v>
                </c:pt>
                <c:pt idx="34">
                  <c:v>6.1840737710247389</c:v>
                </c:pt>
                <c:pt idx="35">
                  <c:v>6.1769122436517936</c:v>
                </c:pt>
                <c:pt idx="36">
                  <c:v>6.1688215606061689</c:v>
                </c:pt>
                <c:pt idx="37">
                  <c:v>6.1596835715896283</c:v>
                </c:pt>
                <c:pt idx="38">
                  <c:v>6.1493657735086913</c:v>
                </c:pt>
                <c:pt idx="39">
                  <c:v>6.1377197555582192</c:v>
                </c:pt>
                <c:pt idx="40">
                  <c:v>6.1245795301461747</c:v>
                </c:pt>
                <c:pt idx="41">
                  <c:v>6.1097597582539649</c:v>
                </c:pt>
                <c:pt idx="42">
                  <c:v>6.0930538847667757</c:v>
                </c:pt>
                <c:pt idx="43">
                  <c:v>6.0742322084344194</c:v>
                </c:pt>
                <c:pt idx="44">
                  <c:v>6.0530399229316876</c:v>
                </c:pt>
                <c:pt idx="45">
                  <c:v>6.0291951805370312</c:v>
                </c:pt>
                <c:pt idx="46">
                  <c:v>6.0023872488495282</c:v>
                </c:pt>
                <c:pt idx="47">
                  <c:v>5.9722748543465896</c:v>
                </c:pt>
                <c:pt idx="48">
                  <c:v>5.9384848350478441</c:v>
                </c:pt>
                <c:pt idx="49">
                  <c:v>5.9006112585775501</c:v>
                </c:pt>
                <c:pt idx="50">
                  <c:v>5.858215201748024</c:v>
                </c:pt>
                <c:pt idx="51">
                  <c:v>5.8108254332261957</c:v>
                </c:pt>
                <c:pt idx="52">
                  <c:v>5.7579402910038713</c:v>
                </c:pt>
                <c:pt idx="53">
                  <c:v>5.6990310993263238</c:v>
                </c:pt>
                <c:pt idx="54">
                  <c:v>5.6335475219887581</c:v>
                </c:pt>
                <c:pt idx="55">
                  <c:v>5.5609252949602173</c:v>
                </c:pt>
                <c:pt idx="56">
                  <c:v>5.4805968129058993</c:v>
                </c:pt>
                <c:pt idx="57">
                  <c:v>5.3920050497627852</c:v>
                </c:pt>
                <c:pt idx="58">
                  <c:v>5.2946212576122793</c:v>
                </c:pt>
                <c:pt idx="59">
                  <c:v>5.1879667911648397</c:v>
                </c:pt>
                <c:pt idx="60">
                  <c:v>5.0716392241774404</c:v>
                </c:pt>
                <c:pt idx="61">
                  <c:v>4.9453426342236417</c:v>
                </c:pt>
                <c:pt idx="62">
                  <c:v>4.8089215103645309</c:v>
                </c:pt>
                <c:pt idx="63">
                  <c:v>4.6623971692465842</c:v>
                </c:pt>
                <c:pt idx="64">
                  <c:v>4.5060048508767583</c:v>
                </c:pt>
                <c:pt idx="65">
                  <c:v>4.3402288370991196</c:v>
                </c:pt>
                <c:pt idx="66">
                  <c:v>4.1658320687373234</c:v>
                </c:pt>
                <c:pt idx="67">
                  <c:v>3.9838759639438068</c:v>
                </c:pt>
                <c:pt idx="68">
                  <c:v>3.7957256573877673</c:v>
                </c:pt>
                <c:pt idx="69">
                  <c:v>3.6030359407214441</c:v>
                </c:pt>
                <c:pt idx="70">
                  <c:v>3.4077140648498263</c:v>
                </c:pt>
                <c:pt idx="71">
                  <c:v>3.2118574924367733</c:v>
                </c:pt>
                <c:pt idx="72">
                  <c:v>3.0176677398490535</c:v>
                </c:pt>
                <c:pt idx="73">
                  <c:v>2.8273454150503983</c:v>
                </c:pt>
                <c:pt idx="74">
                  <c:v>2.6429758474511873</c:v>
                </c:pt>
                <c:pt idx="75">
                  <c:v>2.4664183201230845</c:v>
                </c:pt>
                <c:pt idx="76">
                  <c:v>2.2992136116535584</c:v>
                </c:pt>
                <c:pt idx="77">
                  <c:v>2.1425232219986876</c:v>
                </c:pt>
                <c:pt idx="78">
                  <c:v>1.9971088476068979</c:v>
                </c:pt>
                <c:pt idx="79">
                  <c:v>1.8633530919444978</c:v>
                </c:pt>
                <c:pt idx="80">
                  <c:v>1.7413140176514239</c:v>
                </c:pt>
                <c:pt idx="81">
                  <c:v>1.6307996598458185</c:v>
                </c:pt>
                <c:pt idx="82">
                  <c:v>1.5314463036593435</c:v>
                </c:pt>
                <c:pt idx="83">
                  <c:v>1.4427868276104738</c:v>
                </c:pt>
                <c:pt idx="84">
                  <c:v>1.364301263936077</c:v>
                </c:pt>
                <c:pt idx="85">
                  <c:v>1.2954481175594972</c:v>
                </c:pt>
                <c:pt idx="86">
                  <c:v>1.2356793824869794</c:v>
                </c:pt>
                <c:pt idx="87">
                  <c:v>1.1844436843554607</c:v>
                </c:pt>
                <c:pt idx="88">
                  <c:v>1.1411813847147132</c:v>
                </c:pt>
                <c:pt idx="89">
                  <c:v>1.1053143726462753</c:v>
                </c:pt>
                <c:pt idx="90">
                  <c:v>1.0762328319774825</c:v>
                </c:pt>
                <c:pt idx="91">
                  <c:v>1.0532818645498425</c:v>
                </c:pt>
                <c:pt idx="92">
                  <c:v>1.0357520727878025</c:v>
                </c:pt>
                <c:pt idx="93">
                  <c:v>1.0228774732290584</c:v>
                </c:pt>
                <c:pt idx="94">
                  <c:v>1.0137528931030484</c:v>
                </c:pt>
                <c:pt idx="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BE7-B720-EEF400B4CEBA}"/>
            </c:ext>
          </c:extLst>
        </c:ser>
        <c:ser>
          <c:idx val="1"/>
          <c:order val="1"/>
          <c:tx>
            <c:strRef>
              <c:f>Sheet4!$J$1</c:f>
              <c:strCache>
                <c:ptCount val="1"/>
                <c:pt idx="0">
                  <c:v>äx:7-yrs 2%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Sheet4!$J$2:$J$97</c:f>
              <c:numCache>
                <c:formatCode>General</c:formatCode>
                <c:ptCount val="96"/>
                <c:pt idx="0">
                  <c:v>6.5968829248638094</c:v>
                </c:pt>
                <c:pt idx="1">
                  <c:v>6.5967659920003108</c:v>
                </c:pt>
                <c:pt idx="2">
                  <c:v>6.5966336279544286</c:v>
                </c:pt>
                <c:pt idx="3">
                  <c:v>6.5964837969230743</c:v>
                </c:pt>
                <c:pt idx="4">
                  <c:v>6.5963141946903292</c:v>
                </c:pt>
                <c:pt idx="5">
                  <c:v>6.5961222132849926</c:v>
                </c:pt>
                <c:pt idx="6">
                  <c:v>6.5959049009977413</c:v>
                </c:pt>
                <c:pt idx="7">
                  <c:v>6.5956589171523348</c:v>
                </c:pt>
                <c:pt idx="8">
                  <c:v>6.595380480947231</c:v>
                </c:pt>
                <c:pt idx="9">
                  <c:v>6.5950653135963186</c:v>
                </c:pt>
                <c:pt idx="10">
                  <c:v>6.5947085728991048</c:v>
                </c:pt>
                <c:pt idx="11">
                  <c:v>6.5943047792594776</c:v>
                </c:pt>
                <c:pt idx="12">
                  <c:v>6.5938477320484594</c:v>
                </c:pt>
                <c:pt idx="13">
                  <c:v>6.5933304150670686</c:v>
                </c:pt>
                <c:pt idx="14">
                  <c:v>6.5927448897097527</c:v>
                </c:pt>
                <c:pt idx="15">
                  <c:v>6.5920821742553706</c:v>
                </c:pt>
                <c:pt idx="16">
                  <c:v>6.5913321075189835</c:v>
                </c:pt>
                <c:pt idx="17">
                  <c:v>6.5904831948826228</c:v>
                </c:pt>
                <c:pt idx="18">
                  <c:v>6.5895224344846497</c:v>
                </c:pt>
                <c:pt idx="19">
                  <c:v>6.5884351210838794</c:v>
                </c:pt>
                <c:pt idx="20">
                  <c:v>6.5872046248243024</c:v>
                </c:pt>
                <c:pt idx="21">
                  <c:v>6.5858121418084998</c:v>
                </c:pt>
                <c:pt idx="22">
                  <c:v>6.5842364130409798</c:v>
                </c:pt>
                <c:pt idx="23">
                  <c:v>6.5824534079279111</c:v>
                </c:pt>
                <c:pt idx="24">
                  <c:v>6.5804359681160598</c:v>
                </c:pt>
                <c:pt idx="25">
                  <c:v>6.5781534070257166</c:v>
                </c:pt>
                <c:pt idx="26">
                  <c:v>6.5755710599820141</c:v>
                </c:pt>
                <c:pt idx="27">
                  <c:v>6.5726497793845553</c:v>
                </c:pt>
                <c:pt idx="28">
                  <c:v>6.5693453688858234</c:v>
                </c:pt>
                <c:pt idx="29">
                  <c:v>6.5656079500896745</c:v>
                </c:pt>
                <c:pt idx="30">
                  <c:v>6.5613812548519803</c:v>
                </c:pt>
                <c:pt idx="31">
                  <c:v>6.5566018358950551</c:v>
                </c:pt>
                <c:pt idx="32">
                  <c:v>6.5511981881725738</c:v>
                </c:pt>
                <c:pt idx="33">
                  <c:v>6.5450897732932454</c:v>
                </c:pt>
                <c:pt idx="34">
                  <c:v>6.5381859393943085</c:v>
                </c:pt>
                <c:pt idx="35">
                  <c:v>6.5303847292359549</c:v>
                </c:pt>
                <c:pt idx="36">
                  <c:v>6.5215715700741175</c:v>
                </c:pt>
                <c:pt idx="37">
                  <c:v>6.5116178402012928</c:v>
                </c:pt>
                <c:pt idx="38">
                  <c:v>6.5003793090989745</c:v>
                </c:pt>
                <c:pt idx="39">
                  <c:v>6.4876944511401593</c:v>
                </c:pt>
                <c:pt idx="40">
                  <c:v>6.473382636986857</c:v>
                </c:pt>
                <c:pt idx="41">
                  <c:v>6.4572422125759239</c:v>
                </c:pt>
                <c:pt idx="42">
                  <c:v>6.4390484832734103</c:v>
                </c:pt>
                <c:pt idx="43">
                  <c:v>6.4185516308722619</c:v>
                </c:pt>
                <c:pt idx="44">
                  <c:v>6.3954746041537813</c:v>
                </c:pt>
                <c:pt idx="45">
                  <c:v>6.3695110403419672</c:v>
                </c:pt>
                <c:pt idx="46">
                  <c:v>6.3403232956167557</c:v>
                </c:pt>
                <c:pt idx="47">
                  <c:v>6.3075406886025851</c:v>
                </c:pt>
                <c:pt idx="48">
                  <c:v>6.2707580920596051</c:v>
                </c:pt>
                <c:pt idx="49">
                  <c:v>6.2295350453903104</c:v>
                </c:pt>
                <c:pt idx="50">
                  <c:v>6.1833956042736311</c:v>
                </c:pt>
                <c:pt idx="51">
                  <c:v>6.1318291935033482</c:v>
                </c:pt>
                <c:pt idx="52">
                  <c:v>6.0742927839125755</c:v>
                </c:pt>
                <c:pt idx="53">
                  <c:v>6.010214771911019</c:v>
                </c:pt>
                <c:pt idx="54">
                  <c:v>5.9390009967665156</c:v>
                </c:pt>
                <c:pt idx="55">
                  <c:v>5.8600433801482064</c:v>
                </c:pt>
                <c:pt idx="56">
                  <c:v>5.7727317054373746</c:v>
                </c:pt>
                <c:pt idx="57">
                  <c:v>5.6764690580185677</c:v>
                </c:pt>
                <c:pt idx="58">
                  <c:v>5.5706914050312495</c:v>
                </c:pt>
                <c:pt idx="59">
                  <c:v>5.4548916822908708</c:v>
                </c:pt>
                <c:pt idx="60">
                  <c:v>5.328648551857416</c:v>
                </c:pt>
                <c:pt idx="61">
                  <c:v>5.1916596687645136</c:v>
                </c:pt>
                <c:pt idx="62">
                  <c:v>5.043778824616826</c:v>
                </c:pt>
                <c:pt idx="63">
                  <c:v>4.8850557030165485</c:v>
                </c:pt>
                <c:pt idx="64">
                  <c:v>4.7157761902589321</c:v>
                </c:pt>
                <c:pt idx="65">
                  <c:v>4.5365002705872772</c:v>
                </c:pt>
                <c:pt idx="66">
                  <c:v>4.3480935835935668</c:v>
                </c:pt>
                <c:pt idx="67">
                  <c:v>4.1517478809552477</c:v>
                </c:pt>
                <c:pt idx="68">
                  <c:v>3.9489851107269778</c:v>
                </c:pt>
                <c:pt idx="69">
                  <c:v>3.7416399616198772</c:v>
                </c:pt>
                <c:pt idx="70">
                  <c:v>3.531816721882012</c:v>
                </c:pt>
                <c:pt idx="71">
                  <c:v>3.3218184972008951</c:v>
                </c:pt>
                <c:pt idx="72">
                  <c:v>3.1140502647498542</c:v>
                </c:pt>
                <c:pt idx="73">
                  <c:v>2.9109016746218579</c:v>
                </c:pt>
                <c:pt idx="74">
                  <c:v>2.7146202698127193</c:v>
                </c:pt>
                <c:pt idx="75">
                  <c:v>2.5271897586740324</c:v>
                </c:pt>
                <c:pt idx="76">
                  <c:v>2.3502297501892593</c:v>
                </c:pt>
                <c:pt idx="77">
                  <c:v>2.1849317216750972</c:v>
                </c:pt>
                <c:pt idx="78">
                  <c:v>2.0320404593406018</c:v>
                </c:pt>
                <c:pt idx="79">
                  <c:v>1.8918816239696266</c:v>
                </c:pt>
                <c:pt idx="80">
                  <c:v>1.7644266900083947</c:v>
                </c:pt>
                <c:pt idx="81">
                  <c:v>1.6493793245545028</c:v>
                </c:pt>
                <c:pt idx="82">
                  <c:v>1.5462648533354417</c:v>
                </c:pt>
                <c:pt idx="83">
                  <c:v>1.4545074814455252</c:v>
                </c:pt>
                <c:pt idx="84">
                  <c:v>1.3734866930503664</c:v>
                </c:pt>
                <c:pt idx="85">
                  <c:v>1.3025715414674164</c:v>
                </c:pt>
                <c:pt idx="86">
                  <c:v>1.2411364946622121</c:v>
                </c:pt>
                <c:pt idx="87">
                  <c:v>1.1885641106576317</c:v>
                </c:pt>
                <c:pt idx="88">
                  <c:v>1.1442390396002913</c:v>
                </c:pt>
                <c:pt idx="89">
                  <c:v>1.1075364669615235</c:v>
                </c:pt>
                <c:pt idx="90">
                  <c:v>1.0778074669728968</c:v>
                </c:pt>
                <c:pt idx="91">
                  <c:v>1.0543642266031572</c:v>
                </c:pt>
                <c:pt idx="92">
                  <c:v>1.0364693012766533</c:v>
                </c:pt>
                <c:pt idx="93">
                  <c:v>1.0233322560100981</c:v>
                </c:pt>
                <c:pt idx="94">
                  <c:v>1.0140225576736963</c:v>
                </c:pt>
                <c:pt idx="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BE7-B720-EEF400B4C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329375"/>
        <c:axId val="301938863"/>
      </c:lineChart>
      <c:catAx>
        <c:axId val="18613293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38863"/>
        <c:crosses val="autoZero"/>
        <c:auto val="1"/>
        <c:lblAlgn val="ctr"/>
        <c:lblOffset val="100"/>
        <c:noMultiLvlLbl val="0"/>
      </c:catAx>
      <c:valAx>
        <c:axId val="30193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32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29C499-EDC2-4CDD-B21B-88D130A4F74A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4DAE25-F80F-4BD3-BC9B-4B2D21A89DA9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A1511E6-0E19-4545-8C53-A330E80A6340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193748B-555B-4ECA-8C20-CC472055222B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0C50A1-DA02-4EB3-8566-A9AF2F14859C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9F11E5-9575-ADEE-C416-CCD78C194B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D2B235-B457-BB1A-2547-11C0BFB9E2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6BF6FD-18D6-7F26-6730-FE4C446D35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979277-3A6D-FFF2-DD09-B969B53A80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7DF53D-35B4-DFB3-649A-A64EED209F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6E850-0540-4BCA-9CC6-820639BA98AA}">
  <dimension ref="A1:Q124"/>
  <sheetViews>
    <sheetView topLeftCell="F1" workbookViewId="0">
      <pane ySplit="8" topLeftCell="A12" activePane="bottomLeft" state="frozen"/>
      <selection pane="bottomLeft" activeCell="Q23" sqref="Q23"/>
    </sheetView>
  </sheetViews>
  <sheetFormatPr defaultColWidth="11.42578125" defaultRowHeight="15"/>
  <cols>
    <col min="1" max="1" width="11.42578125" style="3"/>
    <col min="2" max="3" width="12.140625" style="3" bestFit="1" customWidth="1"/>
    <col min="4" max="5" width="11.42578125" style="3"/>
    <col min="6" max="6" width="12.5703125" style="3" bestFit="1" customWidth="1"/>
    <col min="7" max="13" width="11.42578125" style="3"/>
    <col min="14" max="16" width="11.42578125" style="4"/>
  </cols>
  <sheetData>
    <row r="1" spans="1:16">
      <c r="A1" s="7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>
      <c r="A4" s="1" t="s">
        <v>0</v>
      </c>
      <c r="B4" s="2">
        <v>1.9000000000000001E-4</v>
      </c>
      <c r="C4" s="2"/>
      <c r="D4" s="2"/>
      <c r="E4" s="2" t="s">
        <v>1</v>
      </c>
      <c r="F4" s="6">
        <v>0.04</v>
      </c>
      <c r="G4" s="2"/>
      <c r="H4" s="2"/>
      <c r="I4" s="2"/>
      <c r="J4" s="2"/>
      <c r="K4" s="2"/>
      <c r="L4" s="2"/>
      <c r="M4" s="2"/>
      <c r="N4" s="1"/>
      <c r="O4" s="1"/>
      <c r="P4" s="1"/>
    </row>
    <row r="5" spans="1:16">
      <c r="A5" s="1" t="s">
        <v>2</v>
      </c>
      <c r="B5" s="2">
        <v>2.9000000000000002E-6</v>
      </c>
      <c r="C5" s="2"/>
      <c r="D5" s="2"/>
      <c r="E5" s="2" t="s">
        <v>3</v>
      </c>
      <c r="F5" s="2">
        <f>1/(1+F4)</f>
        <v>0.96153846153846145</v>
      </c>
      <c r="G5" s="2"/>
      <c r="H5" s="2"/>
      <c r="I5" s="2"/>
      <c r="J5" s="2"/>
      <c r="K5" s="2"/>
      <c r="L5" s="2"/>
      <c r="M5" s="2"/>
      <c r="N5" s="1"/>
      <c r="O5" s="1"/>
      <c r="P5" s="1"/>
    </row>
    <row r="6" spans="1:16">
      <c r="A6" s="1" t="s">
        <v>4</v>
      </c>
      <c r="B6" s="2">
        <v>1.1319999999999999</v>
      </c>
      <c r="C6" s="2"/>
      <c r="D6" s="2"/>
      <c r="E6" s="2" t="s">
        <v>5</v>
      </c>
      <c r="F6" s="2">
        <f>LN(1+F4)</f>
        <v>3.9220713153281329E-2</v>
      </c>
      <c r="G6" s="2"/>
      <c r="H6" s="2"/>
      <c r="I6" s="2"/>
      <c r="J6" s="2"/>
      <c r="K6" s="2"/>
      <c r="L6" s="2"/>
      <c r="M6" s="2"/>
      <c r="N6" s="1"/>
      <c r="O6" s="1"/>
      <c r="P6" s="1"/>
    </row>
    <row r="7" spans="1:16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</row>
    <row r="8" spans="1:16" ht="15.75" thickBot="1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13</v>
      </c>
      <c r="H8" s="9" t="s">
        <v>14</v>
      </c>
      <c r="I8" s="10" t="s">
        <v>15</v>
      </c>
      <c r="J8" s="10" t="s">
        <v>18</v>
      </c>
      <c r="K8" t="s">
        <v>16</v>
      </c>
      <c r="L8" t="s">
        <v>19</v>
      </c>
      <c r="M8"/>
      <c r="N8"/>
      <c r="O8"/>
      <c r="P8"/>
    </row>
    <row r="9" spans="1:16">
      <c r="A9">
        <v>20</v>
      </c>
      <c r="B9">
        <f>EXP(-($B$4+$B$5/LN($B$6)*$B$6^A9*($B$6-1)))</f>
        <v>0.99977316805936456</v>
      </c>
      <c r="C9">
        <v>100000</v>
      </c>
      <c r="D9">
        <f>C9-C10</f>
        <v>22.68319406354567</v>
      </c>
      <c r="E9">
        <f>D9/C9</f>
        <v>2.2683194063545672E-4</v>
      </c>
      <c r="F9" s="5">
        <f>B9+E9</f>
        <v>1</v>
      </c>
      <c r="G9" s="2">
        <f>1+$F$5*B9*G10</f>
        <v>23.388520291803882</v>
      </c>
      <c r="H9">
        <f>(1-(1-$F$5)*G9)</f>
        <v>0.10044152723831024</v>
      </c>
      <c r="I9">
        <f>$F$5^10*C19/C9</f>
        <v>0.67381973159159159</v>
      </c>
      <c r="J9">
        <f>$F$5^7*C16/C9</f>
        <v>0.75861501640068596</v>
      </c>
      <c r="K9">
        <f>G9-I9*G19</f>
        <v>8.4267873128153301</v>
      </c>
      <c r="L9">
        <f>G9-J9*G16</f>
        <v>6.2379528487291687</v>
      </c>
      <c r="M9"/>
      <c r="N9"/>
      <c r="O9"/>
      <c r="P9"/>
    </row>
    <row r="10" spans="1:16">
      <c r="A10">
        <v>21</v>
      </c>
      <c r="B10">
        <f t="shared" ref="B10:B73" si="0">EXP(-($B$4+$B$5/LN($B$6)*$B$6^A10*($B$6-1)))</f>
        <v>0.99976830396222494</v>
      </c>
      <c r="C10">
        <f>B9*C9</f>
        <v>99977.316805936454</v>
      </c>
      <c r="D10">
        <f t="shared" ref="D10:D73" si="1">C10-C11</f>
        <v>23.164348171310849</v>
      </c>
      <c r="E10">
        <f t="shared" ref="E10:E73" si="2">D10/C10</f>
        <v>2.3169603777499454E-4</v>
      </c>
      <c r="F10" s="5">
        <f t="shared" ref="F10:F73" si="3">B10+E10</f>
        <v>0.99999999999999989</v>
      </c>
      <c r="G10" s="2">
        <f>1+$F$5*B10*G11</f>
        <v>23.289343870542318</v>
      </c>
      <c r="H10">
        <f t="shared" ref="H10:H73" si="4">(1-(1-$F$5)*G10)</f>
        <v>0.10425600497913967</v>
      </c>
      <c r="I10">
        <f t="shared" ref="I10:I73" si="5">$F$5^10*C20/C10</f>
        <v>0.67375876017557224</v>
      </c>
      <c r="J10">
        <f t="shared" ref="J10:J73" si="6">$F$5^7*C17/C10</f>
        <v>0.75857637815476953</v>
      </c>
      <c r="K10">
        <f t="shared" ref="K10:K73" si="7">G10-I10*G20</f>
        <v>8.4265427352246736</v>
      </c>
      <c r="L10">
        <f t="shared" ref="L10:L73" si="8">G10-J10*G17</f>
        <v>6.2378455223402618</v>
      </c>
      <c r="M10"/>
      <c r="N10"/>
      <c r="O10"/>
      <c r="P10"/>
    </row>
    <row r="11" spans="1:16">
      <c r="A11">
        <v>22</v>
      </c>
      <c r="B11">
        <f t="shared" si="0"/>
        <v>0.99976279783281952</v>
      </c>
      <c r="C11">
        <f t="shared" ref="C11:C74" si="9">B10*C10</f>
        <v>99954.152457765143</v>
      </c>
      <c r="D11">
        <f t="shared" si="1"/>
        <v>23.709341581663466</v>
      </c>
      <c r="E11">
        <f t="shared" si="2"/>
        <v>2.3720216718041469E-4</v>
      </c>
      <c r="F11" s="5">
        <f t="shared" si="3"/>
        <v>0.99999999999999989</v>
      </c>
      <c r="G11" s="2">
        <f t="shared" ref="G11:G72" si="10">1+$F$5*B11*G12</f>
        <v>23.186289796840644</v>
      </c>
      <c r="H11">
        <f>(1-(1-$F$5)*G11)</f>
        <v>0.10821962319843481</v>
      </c>
      <c r="I11">
        <f t="shared" si="5"/>
        <v>0.67368974719013164</v>
      </c>
      <c r="J11">
        <f t="shared" si="6"/>
        <v>0.75853264203513171</v>
      </c>
      <c r="K11">
        <f t="shared" si="7"/>
        <v>8.4262658876356582</v>
      </c>
      <c r="L11">
        <f t="shared" si="8"/>
        <v>6.2377240324578871</v>
      </c>
      <c r="M11"/>
      <c r="N11"/>
      <c r="O11"/>
      <c r="P11"/>
    </row>
    <row r="12" spans="1:16">
      <c r="A12">
        <v>23</v>
      </c>
      <c r="B12">
        <f t="shared" si="0"/>
        <v>0.99975656493092546</v>
      </c>
      <c r="C12">
        <f t="shared" si="9"/>
        <v>99930.44311618348</v>
      </c>
      <c r="D12">
        <f t="shared" si="1"/>
        <v>24.326574322636588</v>
      </c>
      <c r="E12">
        <f t="shared" si="2"/>
        <v>2.4343506907453073E-4</v>
      </c>
      <c r="F12" s="5">
        <f t="shared" si="3"/>
        <v>1</v>
      </c>
      <c r="G12" s="2">
        <f t="shared" si="10"/>
        <v>23.079215828725673</v>
      </c>
      <c r="H12">
        <f t="shared" si="4"/>
        <v>0.11233785274131836</v>
      </c>
      <c r="I12">
        <f t="shared" si="5"/>
        <v>0.67361163302080629</v>
      </c>
      <c r="J12">
        <f t="shared" si="6"/>
        <v>0.75848313579057403</v>
      </c>
      <c r="K12">
        <f t="shared" si="7"/>
        <v>8.4259525144158065</v>
      </c>
      <c r="L12">
        <f t="shared" si="8"/>
        <v>6.237586510511008</v>
      </c>
      <c r="M12"/>
      <c r="N12"/>
      <c r="O12"/>
      <c r="P12"/>
    </row>
    <row r="13" spans="1:16">
      <c r="A13">
        <v>24</v>
      </c>
      <c r="B13">
        <f t="shared" si="0"/>
        <v>0.99974950933287221</v>
      </c>
      <c r="C13">
        <f t="shared" si="9"/>
        <v>99906.116541860843</v>
      </c>
      <c r="D13">
        <f t="shared" si="1"/>
        <v>25.025549782716553</v>
      </c>
      <c r="E13">
        <f t="shared" si="2"/>
        <v>2.5049066712778094E-4</v>
      </c>
      <c r="F13" s="5">
        <f t="shared" si="3"/>
        <v>1</v>
      </c>
      <c r="G13" s="2">
        <f t="shared" si="10"/>
        <v>22.967975672619069</v>
      </c>
      <c r="H13">
        <f t="shared" si="4"/>
        <v>0.11661632028388003</v>
      </c>
      <c r="I13">
        <f t="shared" si="5"/>
        <v>0.67352321871065068</v>
      </c>
      <c r="J13">
        <f t="shared" si="6"/>
        <v>0.75842709862068847</v>
      </c>
      <c r="K13">
        <f t="shared" si="7"/>
        <v>8.4255977993163498</v>
      </c>
      <c r="L13">
        <f t="shared" si="8"/>
        <v>6.2374308415614124</v>
      </c>
      <c r="M13"/>
      <c r="N13"/>
      <c r="O13"/>
      <c r="P13"/>
    </row>
    <row r="14" spans="1:16">
      <c r="A14">
        <v>25</v>
      </c>
      <c r="B14">
        <f t="shared" si="0"/>
        <v>0.99974152245596237</v>
      </c>
      <c r="C14">
        <f t="shared" si="9"/>
        <v>99881.090992078127</v>
      </c>
      <c r="D14">
        <f t="shared" si="1"/>
        <v>25.817019095426076</v>
      </c>
      <c r="E14">
        <f t="shared" si="2"/>
        <v>2.5847754403757667E-4</v>
      </c>
      <c r="F14" s="5">
        <f t="shared" si="3"/>
        <v>1</v>
      </c>
      <c r="G14" s="2">
        <f t="shared" si="10"/>
        <v>22.852419017208938</v>
      </c>
      <c r="H14">
        <f t="shared" si="4"/>
        <v>0.12106080703042355</v>
      </c>
      <c r="I14">
        <f t="shared" si="5"/>
        <v>0.67342314771505707</v>
      </c>
      <c r="J14">
        <f t="shared" si="6"/>
        <v>0.75836366954021983</v>
      </c>
      <c r="K14">
        <f t="shared" si="7"/>
        <v>8.4251962917878913</v>
      </c>
      <c r="L14">
        <f t="shared" si="8"/>
        <v>6.2372546318631663</v>
      </c>
      <c r="M14"/>
      <c r="N14"/>
      <c r="O14"/>
      <c r="P14"/>
    </row>
    <row r="15" spans="1:16">
      <c r="A15">
        <v>26</v>
      </c>
      <c r="B15">
        <f t="shared" si="0"/>
        <v>0.99973248138829618</v>
      </c>
      <c r="C15">
        <f t="shared" si="9"/>
        <v>99855.273972982701</v>
      </c>
      <c r="D15">
        <f t="shared" si="1"/>
        <v>26.713144264562288</v>
      </c>
      <c r="E15">
        <f t="shared" si="2"/>
        <v>2.6751861170387376E-4</v>
      </c>
      <c r="F15" s="5">
        <f t="shared" si="3"/>
        <v>1</v>
      </c>
      <c r="G15" s="2">
        <f t="shared" si="10"/>
        <v>22.732391590645747</v>
      </c>
      <c r="H15">
        <f t="shared" si="4"/>
        <v>0.12567724651362322</v>
      </c>
      <c r="I15">
        <f t="shared" si="5"/>
        <v>0.67330988528978908</v>
      </c>
      <c r="J15">
        <f t="shared" si="6"/>
        <v>0.75829187422238276</v>
      </c>
      <c r="K15">
        <f t="shared" si="7"/>
        <v>8.424741823658799</v>
      </c>
      <c r="L15">
        <f t="shared" si="8"/>
        <v>6.2370551721624494</v>
      </c>
      <c r="M15"/>
      <c r="N15"/>
      <c r="O15"/>
      <c r="P15"/>
    </row>
    <row r="16" spans="1:16">
      <c r="A16">
        <v>27</v>
      </c>
      <c r="B16">
        <f t="shared" si="0"/>
        <v>0.99972224699836121</v>
      </c>
      <c r="C16">
        <f t="shared" si="9"/>
        <v>99828.560828718139</v>
      </c>
      <c r="D16">
        <f t="shared" si="1"/>
        <v>27.727682419455959</v>
      </c>
      <c r="E16">
        <f t="shared" si="2"/>
        <v>2.777530016387796E-4</v>
      </c>
      <c r="F16" s="5">
        <f t="shared" si="3"/>
        <v>1</v>
      </c>
      <c r="G16" s="2">
        <f t="shared" si="10"/>
        <v>22.607735244217881</v>
      </c>
      <c r="H16">
        <f t="shared" si="4"/>
        <v>0.13047172137623342</v>
      </c>
      <c r="I16">
        <f t="shared" si="5"/>
        <v>0.67318169521148086</v>
      </c>
      <c r="J16">
        <f t="shared" si="6"/>
        <v>0.7582106101245305</v>
      </c>
      <c r="K16">
        <f t="shared" si="7"/>
        <v>8.4242274149292555</v>
      </c>
      <c r="L16">
        <f t="shared" si="8"/>
        <v>6.2368293961817223</v>
      </c>
      <c r="M16"/>
      <c r="N16"/>
      <c r="O16"/>
      <c r="P16"/>
    </row>
    <row r="17" spans="1:17">
      <c r="A17">
        <v>28</v>
      </c>
      <c r="B17">
        <f t="shared" si="0"/>
        <v>0.99971066179538282</v>
      </c>
      <c r="C17">
        <f t="shared" si="9"/>
        <v>99800.833146298683</v>
      </c>
      <c r="D17">
        <f t="shared" si="1"/>
        <v>28.876193881849758</v>
      </c>
      <c r="E17">
        <f t="shared" si="2"/>
        <v>2.893382046171895E-4</v>
      </c>
      <c r="F17" s="5">
        <f t="shared" si="3"/>
        <v>1</v>
      </c>
      <c r="G17" s="2">
        <f t="shared" si="10"/>
        <v>22.478288065968623</v>
      </c>
      <c r="H17">
        <f t="shared" si="4"/>
        <v>0.13545045900120489</v>
      </c>
      <c r="I17">
        <f t="shared" si="5"/>
        <v>0.67303661349341448</v>
      </c>
      <c r="J17">
        <f t="shared" si="6"/>
        <v>0.75811862967479127</v>
      </c>
      <c r="K17">
        <f t="shared" si="7"/>
        <v>8.4236451672763142</v>
      </c>
      <c r="L17">
        <f t="shared" si="8"/>
        <v>6.2365738336607492</v>
      </c>
      <c r="M17"/>
      <c r="N17"/>
      <c r="O17"/>
      <c r="P17"/>
    </row>
    <row r="18" spans="1:17">
      <c r="A18">
        <v>29</v>
      </c>
      <c r="B18">
        <f t="shared" si="0"/>
        <v>0.99969754750761752</v>
      </c>
      <c r="C18">
        <f t="shared" si="9"/>
        <v>99771.956952416833</v>
      </c>
      <c r="D18">
        <f t="shared" si="1"/>
        <v>30.176277050137287</v>
      </c>
      <c r="E18">
        <f t="shared" si="2"/>
        <v>3.0245249238249316E-4</v>
      </c>
      <c r="F18" s="5">
        <f t="shared" si="3"/>
        <v>1</v>
      </c>
      <c r="G18" s="2">
        <f t="shared" si="10"/>
        <v>22.343884528040888</v>
      </c>
      <c r="H18">
        <f t="shared" si="4"/>
        <v>0.14061982584457933</v>
      </c>
      <c r="I18">
        <f t="shared" si="5"/>
        <v>0.67287241871906611</v>
      </c>
      <c r="J18">
        <f t="shared" si="6"/>
        <v>0.75801452127056723</v>
      </c>
      <c r="K18">
        <f t="shared" si="7"/>
        <v>8.4229861436888509</v>
      </c>
      <c r="L18">
        <f t="shared" si="8"/>
        <v>6.2362845572462398</v>
      </c>
      <c r="M18"/>
      <c r="N18"/>
      <c r="O18"/>
      <c r="P18" t="s">
        <v>17</v>
      </c>
    </row>
    <row r="19" spans="1:17" s="11" customFormat="1">
      <c r="A19" s="11">
        <v>30</v>
      </c>
      <c r="B19" s="11">
        <f t="shared" si="0"/>
        <v>0.99968270234146284</v>
      </c>
      <c r="C19" s="11">
        <f t="shared" si="9"/>
        <v>99741.780675366696</v>
      </c>
      <c r="D19" s="11">
        <f t="shared" si="1"/>
        <v>31.647833466617158</v>
      </c>
      <c r="E19" s="11">
        <f t="shared" si="2"/>
        <v>3.172976585371234E-4</v>
      </c>
      <c r="F19" s="12">
        <f t="shared" si="3"/>
        <v>1</v>
      </c>
      <c r="G19" s="13">
        <f t="shared" si="10"/>
        <v>22.204355671877234</v>
      </c>
      <c r="H19" s="11">
        <f t="shared" si="4"/>
        <v>0.14598632031241221</v>
      </c>
      <c r="I19" s="11">
        <f t="shared" si="5"/>
        <v>0.6726865985714201</v>
      </c>
      <c r="J19">
        <f t="shared" si="6"/>
        <v>0.75789668780882569</v>
      </c>
      <c r="K19" s="11">
        <f t="shared" si="7"/>
        <v>8.4222402324539871</v>
      </c>
      <c r="L19">
        <f t="shared" si="8"/>
        <v>6.2359571224315502</v>
      </c>
      <c r="P19" s="11">
        <f>100000*H19/(0.95*K19-0.15)</f>
        <v>1859.4311060296886</v>
      </c>
      <c r="Q19" s="11" t="s">
        <v>37</v>
      </c>
    </row>
    <row r="20" spans="1:17">
      <c r="A20">
        <v>31</v>
      </c>
      <c r="B20">
        <f t="shared" si="0"/>
        <v>0.99966589787938998</v>
      </c>
      <c r="C20">
        <f t="shared" si="9"/>
        <v>99710.132841900078</v>
      </c>
      <c r="D20">
        <f t="shared" si="1"/>
        <v>33.313366828791914</v>
      </c>
      <c r="E20">
        <f t="shared" si="2"/>
        <v>3.3410212061008314E-4</v>
      </c>
      <c r="F20" s="5">
        <f t="shared" si="3"/>
        <v>1</v>
      </c>
      <c r="G20" s="2">
        <f t="shared" si="10"/>
        <v>22.059529335758995</v>
      </c>
      <c r="H20">
        <f t="shared" si="4"/>
        <v>0.15155656400926754</v>
      </c>
      <c r="I20">
        <f t="shared" si="5"/>
        <v>0.67247631208717651</v>
      </c>
      <c r="J20">
        <f t="shared" si="6"/>
        <v>0.75776332243360156</v>
      </c>
      <c r="K20">
        <f t="shared" si="7"/>
        <v>8.4213959934967768</v>
      </c>
      <c r="L20">
        <f t="shared" si="8"/>
        <v>6.2355864996459367</v>
      </c>
      <c r="M20"/>
      <c r="N20"/>
      <c r="O20"/>
      <c r="P20">
        <f>100000*H19/K19</f>
        <v>1733.3431044851138</v>
      </c>
      <c r="Q20" t="s">
        <v>38</v>
      </c>
    </row>
    <row r="21" spans="1:17">
      <c r="A21">
        <v>32</v>
      </c>
      <c r="B21">
        <f t="shared" si="0"/>
        <v>0.99964687556919485</v>
      </c>
      <c r="C21">
        <f t="shared" si="9"/>
        <v>99676.819475071286</v>
      </c>
      <c r="D21">
        <f t="shared" si="1"/>
        <v>35.198320141600561</v>
      </c>
      <c r="E21">
        <f t="shared" si="2"/>
        <v>3.5312443080513317E-4</v>
      </c>
      <c r="F21" s="5">
        <f t="shared" si="3"/>
        <v>1</v>
      </c>
      <c r="G21" s="2">
        <f t="shared" si="10"/>
        <v>21.909230429536798</v>
      </c>
      <c r="H21">
        <f t="shared" si="4"/>
        <v>0.15733729117165973</v>
      </c>
      <c r="I21">
        <f t="shared" si="5"/>
        <v>0.67223834711156027</v>
      </c>
      <c r="J21">
        <f t="shared" si="6"/>
        <v>0.75761238114775209</v>
      </c>
      <c r="K21">
        <f t="shared" si="7"/>
        <v>8.4204404848297632</v>
      </c>
      <c r="L21">
        <f t="shared" si="8"/>
        <v>6.2351669974789328</v>
      </c>
      <c r="M21"/>
      <c r="N21"/>
      <c r="O21"/>
      <c r="P21" t="s">
        <v>36</v>
      </c>
    </row>
    <row r="22" spans="1:17" s="14" customFormat="1">
      <c r="A22" s="14">
        <v>33</v>
      </c>
      <c r="B22" s="14">
        <f t="shared" si="0"/>
        <v>0.99962534275084602</v>
      </c>
      <c r="C22" s="14">
        <f t="shared" si="9"/>
        <v>99641.621154929686</v>
      </c>
      <c r="D22" s="14">
        <f t="shared" si="1"/>
        <v>37.331455683146487</v>
      </c>
      <c r="E22" s="14">
        <f t="shared" si="2"/>
        <v>3.7465724915395504E-4</v>
      </c>
      <c r="F22" s="15">
        <f t="shared" si="3"/>
        <v>1</v>
      </c>
      <c r="G22" s="16">
        <f t="shared" si="10"/>
        <v>21.753281261781982</v>
      </c>
      <c r="H22" s="17">
        <f t="shared" si="4"/>
        <v>0.16333533608530648</v>
      </c>
      <c r="I22" s="14">
        <f t="shared" si="5"/>
        <v>0.67196907237138703</v>
      </c>
      <c r="J22" s="14">
        <f t="shared" si="6"/>
        <v>0.75744155189342799</v>
      </c>
      <c r="K22" s="14">
        <f t="shared" si="7"/>
        <v>8.4193590665971172</v>
      </c>
      <c r="L22" s="14">
        <f t="shared" si="8"/>
        <v>6.2346921758976137</v>
      </c>
      <c r="P22" s="14">
        <f>100000*$H$22-0.95*$P$19*$L$22</f>
        <v>5320.2020685659008</v>
      </c>
      <c r="Q22" s="14" t="s">
        <v>37</v>
      </c>
    </row>
    <row r="23" spans="1:17">
      <c r="A23">
        <v>34</v>
      </c>
      <c r="B23">
        <f t="shared" si="0"/>
        <v>0.99960096816017918</v>
      </c>
      <c r="C23">
        <f t="shared" si="9"/>
        <v>99604.289699246539</v>
      </c>
      <c r="D23">
        <f t="shared" si="1"/>
        <v>39.745282972740824</v>
      </c>
      <c r="E23">
        <f t="shared" si="2"/>
        <v>3.9903183982086546E-4</v>
      </c>
      <c r="F23" s="5">
        <f t="shared" si="3"/>
        <v>1</v>
      </c>
      <c r="G23" s="2">
        <f t="shared" si="10"/>
        <v>21.591501924969577</v>
      </c>
      <c r="H23">
        <f t="shared" si="4"/>
        <v>0.16955761827039906</v>
      </c>
      <c r="I23">
        <f t="shared" si="5"/>
        <v>0.67166438352143076</v>
      </c>
      <c r="J23">
        <f t="shared" si="6"/>
        <v>0.75724821965867106</v>
      </c>
      <c r="K23">
        <f t="shared" si="7"/>
        <v>8.418135179896753</v>
      </c>
      <c r="L23">
        <f t="shared" si="8"/>
        <v>6.2341547481714361</v>
      </c>
      <c r="M23"/>
      <c r="N23"/>
      <c r="O23"/>
      <c r="P23" s="14">
        <f>100000*$H$22-$P$20*$L$22</f>
        <v>5526.6729168512284</v>
      </c>
      <c r="Q23" t="s">
        <v>38</v>
      </c>
    </row>
    <row r="24" spans="1:17">
      <c r="A24">
        <v>35</v>
      </c>
      <c r="B24">
        <f t="shared" si="0"/>
        <v>0.99957337684074477</v>
      </c>
      <c r="C24">
        <f t="shared" si="9"/>
        <v>99564.544416273799</v>
      </c>
      <c r="D24">
        <f t="shared" si="1"/>
        <v>42.476540488685714</v>
      </c>
      <c r="E24">
        <f t="shared" si="2"/>
        <v>4.266231592553035E-4</v>
      </c>
      <c r="F24" s="5">
        <f t="shared" si="3"/>
        <v>1</v>
      </c>
      <c r="G24" s="2">
        <f t="shared" si="10"/>
        <v>21.423710744682602</v>
      </c>
      <c r="H24">
        <f t="shared" si="4"/>
        <v>0.17601112520451345</v>
      </c>
      <c r="I24">
        <f t="shared" si="5"/>
        <v>0.67131964245218723</v>
      </c>
      <c r="J24">
        <f t="shared" si="6"/>
        <v>0.75702942711569088</v>
      </c>
      <c r="K24">
        <f t="shared" si="7"/>
        <v>8.416750097231521</v>
      </c>
      <c r="L24">
        <f t="shared" si="8"/>
        <v>6.2335464700598706</v>
      </c>
      <c r="M24"/>
      <c r="N24"/>
      <c r="O24"/>
      <c r="P24"/>
    </row>
    <row r="25" spans="1:17">
      <c r="A25">
        <v>36</v>
      </c>
      <c r="B25">
        <f t="shared" si="0"/>
        <v>0.99954214438615752</v>
      </c>
      <c r="C25">
        <f t="shared" si="9"/>
        <v>99522.067875785113</v>
      </c>
      <c r="D25">
        <f t="shared" si="1"/>
        <v>45.566737478147843</v>
      </c>
      <c r="E25">
        <f t="shared" si="2"/>
        <v>4.5785561384255324E-4</v>
      </c>
      <c r="F25" s="5">
        <f t="shared" si="3"/>
        <v>1</v>
      </c>
      <c r="G25" s="2">
        <f t="shared" si="10"/>
        <v>21.249724799197043</v>
      </c>
      <c r="H25">
        <f t="shared" si="4"/>
        <v>0.1827028923385734</v>
      </c>
      <c r="I25">
        <f t="shared" si="5"/>
        <v>0.6709296090763911</v>
      </c>
      <c r="J25">
        <f t="shared" si="6"/>
        <v>0.75678183023953083</v>
      </c>
      <c r="K25">
        <f t="shared" si="7"/>
        <v>8.4151826410750985</v>
      </c>
      <c r="L25">
        <f t="shared" si="8"/>
        <v>6.2328580146399766</v>
      </c>
      <c r="M25"/>
      <c r="N25"/>
      <c r="O25"/>
      <c r="P25"/>
    </row>
    <row r="26" spans="1:17">
      <c r="A26">
        <v>37</v>
      </c>
      <c r="B26">
        <f t="shared" si="0"/>
        <v>0.99950679042517221</v>
      </c>
      <c r="C26">
        <f t="shared" si="9"/>
        <v>99476.501138306965</v>
      </c>
      <c r="D26">
        <f t="shared" si="1"/>
        <v>49.062762831774307</v>
      </c>
      <c r="E26">
        <f t="shared" si="2"/>
        <v>4.9320957482772729E-4</v>
      </c>
      <c r="F26" s="5">
        <f t="shared" si="3"/>
        <v>0.99999999999999989</v>
      </c>
      <c r="G26" s="2">
        <f t="shared" si="10"/>
        <v>21.069360516157321</v>
      </c>
      <c r="H26">
        <f t="shared" si="4"/>
        <v>0.1896399801477936</v>
      </c>
      <c r="I26">
        <f t="shared" si="5"/>
        <v>0.67048836473793105</v>
      </c>
      <c r="J26">
        <f t="shared" si="6"/>
        <v>0.7565016482938014</v>
      </c>
      <c r="K26">
        <f t="shared" si="7"/>
        <v>8.4134088666386937</v>
      </c>
      <c r="L26">
        <f t="shared" si="8"/>
        <v>6.2320788309533484</v>
      </c>
      <c r="M26"/>
      <c r="N26"/>
      <c r="O26"/>
      <c r="P26"/>
    </row>
    <row r="27" spans="1:17">
      <c r="A27">
        <v>38</v>
      </c>
      <c r="B27">
        <f t="shared" si="0"/>
        <v>0.99946677125029781</v>
      </c>
      <c r="C27">
        <f t="shared" si="9"/>
        <v>99427.438375475191</v>
      </c>
      <c r="D27">
        <f t="shared" si="1"/>
        <v>53.01756865104835</v>
      </c>
      <c r="E27">
        <f t="shared" si="2"/>
        <v>5.3322874970221183E-4</v>
      </c>
      <c r="F27" s="5">
        <f t="shared" si="3"/>
        <v>1</v>
      </c>
      <c r="G27" s="2">
        <f t="shared" si="10"/>
        <v>20.882434353372414</v>
      </c>
      <c r="H27">
        <f t="shared" si="4"/>
        <v>0.19682944794721302</v>
      </c>
      <c r="I27">
        <f t="shared" si="5"/>
        <v>0.66998922631152114</v>
      </c>
      <c r="J27">
        <f t="shared" si="6"/>
        <v>0.75618460750293648</v>
      </c>
      <c r="K27">
        <f t="shared" si="7"/>
        <v>8.4114017044900695</v>
      </c>
      <c r="L27">
        <f t="shared" si="8"/>
        <v>6.2311969844323976</v>
      </c>
      <c r="M27"/>
      <c r="N27"/>
      <c r="O27"/>
      <c r="P27"/>
    </row>
    <row r="28" spans="1:17">
      <c r="A28">
        <v>39</v>
      </c>
      <c r="B28">
        <f t="shared" si="0"/>
        <v>0.99942147147788096</v>
      </c>
      <c r="C28">
        <f t="shared" si="9"/>
        <v>99374.420806824142</v>
      </c>
      <c r="D28">
        <f t="shared" si="1"/>
        <v>57.490936805814272</v>
      </c>
      <c r="E28">
        <f t="shared" si="2"/>
        <v>5.7852852211910763E-4</v>
      </c>
      <c r="F28" s="5">
        <f t="shared" si="3"/>
        <v>1</v>
      </c>
      <c r="G28" s="2">
        <f t="shared" si="10"/>
        <v>20.688763571039182</v>
      </c>
      <c r="H28">
        <f t="shared" si="4"/>
        <v>0.20427832419079894</v>
      </c>
      <c r="I28">
        <f t="shared" si="5"/>
        <v>0.6694246499865647</v>
      </c>
      <c r="J28">
        <f t="shared" si="6"/>
        <v>0.75582587765813392</v>
      </c>
      <c r="K28">
        <f t="shared" si="7"/>
        <v>8.4091305582072895</v>
      </c>
      <c r="L28">
        <f t="shared" si="8"/>
        <v>6.2301989768235568</v>
      </c>
      <c r="M28"/>
      <c r="N28"/>
      <c r="O28"/>
      <c r="P28"/>
    </row>
    <row r="29" spans="1:17">
      <c r="A29">
        <v>40</v>
      </c>
      <c r="B29">
        <f t="shared" si="0"/>
        <v>0.99937019461307808</v>
      </c>
      <c r="C29">
        <f t="shared" si="9"/>
        <v>99316.929870018328</v>
      </c>
      <c r="D29">
        <f t="shared" si="1"/>
        <v>62.550337444685283</v>
      </c>
      <c r="E29">
        <f t="shared" si="2"/>
        <v>6.2980538692193209E-4</v>
      </c>
      <c r="F29" s="5">
        <f t="shared" si="3"/>
        <v>1</v>
      </c>
      <c r="G29" s="2">
        <f t="shared" si="10"/>
        <v>20.488167102915728</v>
      </c>
      <c r="H29">
        <f t="shared" si="4"/>
        <v>0.21199357296477794</v>
      </c>
      <c r="I29">
        <f t="shared" si="5"/>
        <v>0.66878612365695167</v>
      </c>
      <c r="J29">
        <f t="shared" si="6"/>
        <v>0.75542000082714833</v>
      </c>
      <c r="K29">
        <f t="shared" si="7"/>
        <v>8.4065608517472725</v>
      </c>
      <c r="L29">
        <f t="shared" si="8"/>
        <v>6.2290695430578804</v>
      </c>
      <c r="M29"/>
      <c r="N29"/>
      <c r="O29"/>
      <c r="P29"/>
    </row>
    <row r="30" spans="1:17">
      <c r="A30">
        <v>41</v>
      </c>
      <c r="B30">
        <f t="shared" si="0"/>
        <v>0.99931215237677884</v>
      </c>
      <c r="C30">
        <f t="shared" si="9"/>
        <v>99254.379532573643</v>
      </c>
      <c r="D30">
        <f t="shared" si="1"/>
        <v>68.271889055773499</v>
      </c>
      <c r="E30">
        <f t="shared" si="2"/>
        <v>6.8784762322117779E-4</v>
      </c>
      <c r="F30" s="5">
        <f t="shared" si="3"/>
        <v>1</v>
      </c>
      <c r="G30" s="2">
        <f t="shared" si="10"/>
        <v>20.280466534104828</v>
      </c>
      <c r="H30">
        <f t="shared" si="4"/>
        <v>0.21998205638058177</v>
      </c>
      <c r="I30">
        <f t="shared" si="5"/>
        <v>0.66806404677395159</v>
      </c>
      <c r="J30">
        <f t="shared" si="6"/>
        <v>0.75496081125712811</v>
      </c>
      <c r="K30">
        <f t="shared" si="7"/>
        <v>8.403653520677544</v>
      </c>
      <c r="L30">
        <f t="shared" si="8"/>
        <v>6.2277914222267743</v>
      </c>
      <c r="M30"/>
      <c r="N30"/>
      <c r="O30"/>
      <c r="P30"/>
    </row>
    <row r="31" spans="1:17">
      <c r="A31">
        <v>42</v>
      </c>
      <c r="B31">
        <f t="shared" si="0"/>
        <v>0.99924645263313305</v>
      </c>
      <c r="C31">
        <f t="shared" si="9"/>
        <v>99186.107643517869</v>
      </c>
      <c r="D31">
        <f t="shared" si="1"/>
        <v>74.741430244554067</v>
      </c>
      <c r="E31">
        <f t="shared" si="2"/>
        <v>7.535473668669431E-4</v>
      </c>
      <c r="F31" s="5">
        <f t="shared" si="3"/>
        <v>1</v>
      </c>
      <c r="G31" s="2">
        <f t="shared" si="10"/>
        <v>20.0654871931436</v>
      </c>
      <c r="H31">
        <f t="shared" si="4"/>
        <v>0.22825049257139829</v>
      </c>
      <c r="I31">
        <f t="shared" si="5"/>
        <v>0.66724759646726195</v>
      </c>
      <c r="J31">
        <f t="shared" si="6"/>
        <v>0.75444134547587205</v>
      </c>
      <c r="K31">
        <f t="shared" si="7"/>
        <v>8.4003644408643918</v>
      </c>
      <c r="L31">
        <f t="shared" si="8"/>
        <v>6.2263450995013017</v>
      </c>
      <c r="M31"/>
      <c r="N31"/>
      <c r="O31"/>
      <c r="P31"/>
    </row>
    <row r="32" spans="1:17">
      <c r="A32">
        <v>43</v>
      </c>
      <c r="B32">
        <f t="shared" si="0"/>
        <v>0.999172085735616</v>
      </c>
      <c r="C32">
        <f t="shared" si="9"/>
        <v>99111.366213273315</v>
      </c>
      <c r="D32">
        <f t="shared" si="1"/>
        <v>82.05571385055373</v>
      </c>
      <c r="E32">
        <f t="shared" si="2"/>
        <v>8.2791426438398304E-4</v>
      </c>
      <c r="F32" s="5">
        <f t="shared" si="3"/>
        <v>1</v>
      </c>
      <c r="G32" s="2">
        <f t="shared" si="10"/>
        <v>19.843059366005182</v>
      </c>
      <c r="H32">
        <f t="shared" si="4"/>
        <v>0.23680540899979896</v>
      </c>
      <c r="I32">
        <f t="shared" si="5"/>
        <v>0.66632457870677531</v>
      </c>
      <c r="J32">
        <f t="shared" si="6"/>
        <v>0.75385374151199014</v>
      </c>
      <c r="K32">
        <f t="shared" si="7"/>
        <v>8.3966437876416187</v>
      </c>
      <c r="L32">
        <f t="shared" si="8"/>
        <v>6.2247085154876221</v>
      </c>
      <c r="M32"/>
      <c r="N32"/>
      <c r="O32"/>
      <c r="P32"/>
    </row>
    <row r="33" spans="1:16">
      <c r="A33">
        <v>44</v>
      </c>
      <c r="B33">
        <f t="shared" si="0"/>
        <v>0.99908790908628031</v>
      </c>
      <c r="C33">
        <f t="shared" si="9"/>
        <v>99029.310499422761</v>
      </c>
      <c r="D33">
        <f t="shared" si="1"/>
        <v>90.32373429845029</v>
      </c>
      <c r="E33">
        <f t="shared" si="2"/>
        <v>9.1209091371969903E-4</v>
      </c>
      <c r="F33" s="5">
        <f t="shared" si="3"/>
        <v>1</v>
      </c>
      <c r="G33" s="2">
        <f t="shared" si="10"/>
        <v>19.613019639372471</v>
      </c>
      <c r="H33">
        <f t="shared" si="4"/>
        <v>0.24565309079336484</v>
      </c>
      <c r="I33">
        <f t="shared" si="5"/>
        <v>0.66528126327424675</v>
      </c>
      <c r="J33">
        <f t="shared" si="6"/>
        <v>0.75318912607102761</v>
      </c>
      <c r="K33">
        <f t="shared" si="7"/>
        <v>8.3924353179149538</v>
      </c>
      <c r="L33">
        <f t="shared" si="8"/>
        <v>6.2228567391391501</v>
      </c>
      <c r="M33"/>
      <c r="N33"/>
      <c r="O33"/>
      <c r="P33"/>
    </row>
    <row r="34" spans="1:16">
      <c r="A34">
        <v>45</v>
      </c>
      <c r="B34">
        <f t="shared" si="0"/>
        <v>0.99899262967669467</v>
      </c>
      <c r="C34">
        <f t="shared" si="9"/>
        <v>98938.986765124311</v>
      </c>
      <c r="D34">
        <f t="shared" si="1"/>
        <v>99.668199085092056</v>
      </c>
      <c r="E34">
        <f t="shared" si="2"/>
        <v>1.007370323305401E-3</v>
      </c>
      <c r="F34" s="5">
        <f t="shared" si="3"/>
        <v>1</v>
      </c>
      <c r="G34" s="2">
        <f t="shared" si="10"/>
        <v>19.375212380110661</v>
      </c>
      <c r="H34">
        <f t="shared" si="4"/>
        <v>0.25479952384189597</v>
      </c>
      <c r="I34">
        <f t="shared" si="5"/>
        <v>0.66410220135215148</v>
      </c>
      <c r="J34">
        <f t="shared" si="6"/>
        <v>0.75243748842625136</v>
      </c>
      <c r="K34">
        <f t="shared" si="7"/>
        <v>8.3876755671087579</v>
      </c>
      <c r="L34">
        <f t="shared" si="8"/>
        <v>6.2207615999503183</v>
      </c>
      <c r="M34"/>
      <c r="N34"/>
      <c r="O34"/>
      <c r="P34"/>
    </row>
    <row r="35" spans="1:16">
      <c r="A35">
        <v>46</v>
      </c>
      <c r="B35">
        <f t="shared" si="0"/>
        <v>0.99888478434973027</v>
      </c>
      <c r="C35">
        <f t="shared" si="9"/>
        <v>98839.318566039219</v>
      </c>
      <c r="D35">
        <f t="shared" si="1"/>
        <v>110.22715492684802</v>
      </c>
      <c r="E35">
        <f t="shared" si="2"/>
        <v>1.1152156502697865E-3</v>
      </c>
      <c r="F35" s="5">
        <f t="shared" si="3"/>
        <v>1</v>
      </c>
      <c r="G35" s="2">
        <f t="shared" si="10"/>
        <v>19.129491357208266</v>
      </c>
      <c r="H35">
        <f t="shared" si="4"/>
        <v>0.26425033241506501</v>
      </c>
      <c r="I35">
        <f t="shared" si="5"/>
        <v>0.66277002463275725</v>
      </c>
      <c r="J35">
        <f t="shared" si="6"/>
        <v>0.75158753971444303</v>
      </c>
      <c r="K35">
        <f t="shared" si="7"/>
        <v>8.382292952360805</v>
      </c>
      <c r="L35">
        <f t="shared" si="8"/>
        <v>6.2183912747405046</v>
      </c>
      <c r="M35"/>
      <c r="N35"/>
      <c r="O35"/>
      <c r="P35"/>
    </row>
    <row r="36" spans="1:16">
      <c r="A36">
        <v>47</v>
      </c>
      <c r="B36">
        <f t="shared" si="0"/>
        <v>0.99876271748849443</v>
      </c>
      <c r="C36">
        <f t="shared" si="9"/>
        <v>98729.091411112371</v>
      </c>
      <c r="D36">
        <f t="shared" si="1"/>
        <v>122.15577817980375</v>
      </c>
      <c r="E36">
        <f t="shared" si="2"/>
        <v>1.2372825115055663E-3</v>
      </c>
      <c r="F36" s="5">
        <f t="shared" si="3"/>
        <v>1</v>
      </c>
      <c r="G36" s="2">
        <f t="shared" si="10"/>
        <v>18.875721511536398</v>
      </c>
      <c r="H36">
        <f t="shared" si="4"/>
        <v>0.27401071109475228</v>
      </c>
      <c r="I36">
        <f t="shared" si="5"/>
        <v>0.66126522502447771</v>
      </c>
      <c r="J36">
        <f t="shared" si="6"/>
        <v>0.75062655627538888</v>
      </c>
      <c r="K36">
        <f t="shared" si="7"/>
        <v>8.3762067729564027</v>
      </c>
      <c r="L36">
        <f t="shared" si="8"/>
        <v>6.2157098239063036</v>
      </c>
      <c r="M36"/>
      <c r="N36"/>
      <c r="O36"/>
      <c r="P36"/>
    </row>
    <row r="37" spans="1:16">
      <c r="A37">
        <v>48</v>
      </c>
      <c r="B37">
        <f t="shared" si="0"/>
        <v>0.99862455580194642</v>
      </c>
      <c r="C37">
        <f t="shared" si="9"/>
        <v>98606.935632932567</v>
      </c>
      <c r="D37">
        <f t="shared" si="1"/>
        <v>135.62833750415302</v>
      </c>
      <c r="E37">
        <f t="shared" si="2"/>
        <v>1.3754441980535102E-3</v>
      </c>
      <c r="F37" s="5">
        <f t="shared" si="3"/>
        <v>0.99999999999999989</v>
      </c>
      <c r="G37" s="2">
        <f t="shared" si="10"/>
        <v>18.613780877550646</v>
      </c>
      <c r="H37">
        <f t="shared" si="4"/>
        <v>0.28408535086343512</v>
      </c>
      <c r="I37">
        <f t="shared" si="5"/>
        <v>0.65956591431131339</v>
      </c>
      <c r="J37">
        <f t="shared" si="6"/>
        <v>0.74954020564774748</v>
      </c>
      <c r="K37">
        <f t="shared" si="7"/>
        <v>8.3693260987151437</v>
      </c>
      <c r="L37">
        <f t="shared" si="8"/>
        <v>6.2126766715843491</v>
      </c>
      <c r="M37"/>
      <c r="N37"/>
      <c r="O37"/>
      <c r="P37"/>
    </row>
    <row r="38" spans="1:16">
      <c r="A38">
        <v>49</v>
      </c>
      <c r="B38">
        <f t="shared" si="0"/>
        <v>0.99846817983567415</v>
      </c>
      <c r="C38">
        <f t="shared" si="9"/>
        <v>98471.307295428414</v>
      </c>
      <c r="D38">
        <f t="shared" si="1"/>
        <v>150.84033412266581</v>
      </c>
      <c r="E38">
        <f t="shared" si="2"/>
        <v>1.531820164325864E-3</v>
      </c>
      <c r="F38" s="5">
        <f t="shared" si="3"/>
        <v>1</v>
      </c>
      <c r="G38" s="2">
        <f t="shared" si="10"/>
        <v>18.343562659484295</v>
      </c>
      <c r="H38">
        <f t="shared" si="4"/>
        <v>0.29447835925060251</v>
      </c>
      <c r="I38">
        <f t="shared" si="5"/>
        <v>0.65764756353794784</v>
      </c>
      <c r="J38">
        <f t="shared" si="6"/>
        <v>0.74831235384536621</v>
      </c>
      <c r="K38">
        <f t="shared" si="7"/>
        <v>8.3615485369694351</v>
      </c>
      <c r="L38">
        <f t="shared" si="8"/>
        <v>6.2092460237390252</v>
      </c>
      <c r="M38"/>
      <c r="N38"/>
      <c r="O38"/>
      <c r="P38"/>
    </row>
    <row r="39" spans="1:16">
      <c r="A39">
        <v>50</v>
      </c>
      <c r="B39">
        <f t="shared" si="0"/>
        <v>0.99829119179055614</v>
      </c>
      <c r="C39">
        <f t="shared" si="9"/>
        <v>98320.466961305749</v>
      </c>
      <c r="D39">
        <f t="shared" si="1"/>
        <v>168.01082109982963</v>
      </c>
      <c r="E39">
        <f t="shared" si="2"/>
        <v>1.7088082094438249E-3</v>
      </c>
      <c r="F39" s="5">
        <f t="shared" si="3"/>
        <v>1</v>
      </c>
      <c r="G39" s="2">
        <f t="shared" si="10"/>
        <v>18.064977462608983</v>
      </c>
      <c r="H39">
        <f t="shared" si="4"/>
        <v>0.30519317451503758</v>
      </c>
      <c r="I39">
        <f t="shared" si="5"/>
        <v>0.65548272248956929</v>
      </c>
      <c r="J39">
        <f t="shared" si="6"/>
        <v>0.74692485260233477</v>
      </c>
      <c r="K39">
        <f t="shared" si="7"/>
        <v>8.3527588689909482</v>
      </c>
      <c r="L39">
        <f t="shared" si="8"/>
        <v>6.205366217787196</v>
      </c>
      <c r="M39"/>
      <c r="N39"/>
      <c r="O39"/>
      <c r="P39"/>
    </row>
    <row r="40" spans="1:16">
      <c r="A40">
        <v>51</v>
      </c>
      <c r="B40">
        <f t="shared" si="0"/>
        <v>0.99809087918115236</v>
      </c>
      <c r="C40">
        <f t="shared" si="9"/>
        <v>98152.456140205919</v>
      </c>
      <c r="D40">
        <f t="shared" si="1"/>
        <v>187.38489743829996</v>
      </c>
      <c r="E40">
        <f t="shared" si="2"/>
        <v>1.9091208188476703E-3</v>
      </c>
      <c r="F40" s="5">
        <f t="shared" si="3"/>
        <v>1</v>
      </c>
      <c r="G40" s="2">
        <f t="shared" si="10"/>
        <v>17.777955677722563</v>
      </c>
      <c r="H40">
        <f t="shared" si="4"/>
        <v>0.31623247393374609</v>
      </c>
      <c r="I40">
        <f t="shared" si="5"/>
        <v>0.6530407204634151</v>
      </c>
      <c r="J40">
        <f t="shared" si="6"/>
        <v>0.74535730541192469</v>
      </c>
      <c r="K40">
        <f t="shared" si="7"/>
        <v>8.3428275473426119</v>
      </c>
      <c r="L40">
        <f t="shared" si="8"/>
        <v>6.2009789970218119</v>
      </c>
      <c r="M40"/>
      <c r="N40"/>
      <c r="O40"/>
      <c r="P40"/>
    </row>
    <row r="41" spans="1:16">
      <c r="A41">
        <v>52</v>
      </c>
      <c r="B41">
        <f t="shared" si="0"/>
        <v>0.99786417380925008</v>
      </c>
      <c r="C41">
        <f t="shared" si="9"/>
        <v>97965.071242767619</v>
      </c>
      <c r="D41">
        <f t="shared" si="1"/>
        <v>209.23636493898812</v>
      </c>
      <c r="E41">
        <f t="shared" si="2"/>
        <v>2.1358261907499527E-3</v>
      </c>
      <c r="F41" s="5">
        <f t="shared" si="3"/>
        <v>1</v>
      </c>
      <c r="G41" s="2">
        <f t="shared" si="10"/>
        <v>17.482450014117884</v>
      </c>
      <c r="H41">
        <f t="shared" si="4"/>
        <v>0.32759807638007987</v>
      </c>
      <c r="I41">
        <f t="shared" si="5"/>
        <v>0.65028735065178622</v>
      </c>
      <c r="J41">
        <f t="shared" si="6"/>
        <v>0.74358681141962291</v>
      </c>
      <c r="K41">
        <f t="shared" si="7"/>
        <v>8.331609046804024</v>
      </c>
      <c r="L41">
        <f t="shared" si="8"/>
        <v>6.1960187028306279</v>
      </c>
      <c r="M41"/>
      <c r="N41"/>
      <c r="O41"/>
      <c r="P41"/>
    </row>
    <row r="42" spans="1:16">
      <c r="A42">
        <v>53</v>
      </c>
      <c r="B42">
        <f t="shared" si="0"/>
        <v>0.99760760546562077</v>
      </c>
      <c r="C42">
        <f t="shared" si="9"/>
        <v>97755.834877828631</v>
      </c>
      <c r="D42">
        <f t="shared" si="1"/>
        <v>233.87052506540203</v>
      </c>
      <c r="E42">
        <f t="shared" si="2"/>
        <v>2.3923945343792947E-3</v>
      </c>
      <c r="F42" s="5">
        <f t="shared" si="3"/>
        <v>1</v>
      </c>
      <c r="G42" s="2">
        <f t="shared" si="10"/>
        <v>17.178438172848349</v>
      </c>
      <c r="H42">
        <f t="shared" si="4"/>
        <v>0.33929083950583128</v>
      </c>
      <c r="I42">
        <f t="shared" si="5"/>
        <v>0.64718454195054753</v>
      </c>
      <c r="J42">
        <f t="shared" si="6"/>
        <v>0.74158768659602325</v>
      </c>
      <c r="K42">
        <f t="shared" si="7"/>
        <v>8.3189400634207757</v>
      </c>
      <c r="L42">
        <f t="shared" si="8"/>
        <v>6.1904113775719978</v>
      </c>
      <c r="M42"/>
      <c r="N42"/>
      <c r="O42"/>
      <c r="P42"/>
    </row>
    <row r="43" spans="1:16">
      <c r="A43">
        <v>54</v>
      </c>
      <c r="B43">
        <f t="shared" si="0"/>
        <v>0.99731724970436431</v>
      </c>
      <c r="C43">
        <f t="shared" si="9"/>
        <v>97521.964352763229</v>
      </c>
      <c r="D43">
        <f t="shared" si="1"/>
        <v>261.6270786983514</v>
      </c>
      <c r="E43">
        <f t="shared" si="2"/>
        <v>2.6827502956357171E-3</v>
      </c>
      <c r="F43" s="5">
        <f t="shared" si="3"/>
        <v>1</v>
      </c>
      <c r="G43" s="2">
        <f t="shared" si="10"/>
        <v>16.865925648100045</v>
      </c>
      <c r="H43">
        <f t="shared" si="4"/>
        <v>0.35131055199615069</v>
      </c>
      <c r="I43">
        <f t="shared" si="5"/>
        <v>0.64369002396444142</v>
      </c>
      <c r="J43">
        <f t="shared" si="6"/>
        <v>0.73933116215220196</v>
      </c>
      <c r="K43">
        <f t="shared" si="7"/>
        <v>8.3046375590925496</v>
      </c>
      <c r="L43">
        <f t="shared" si="8"/>
        <v>6.1840737710247389</v>
      </c>
      <c r="M43"/>
      <c r="N43"/>
      <c r="O43"/>
      <c r="P43"/>
    </row>
    <row r="44" spans="1:16">
      <c r="A44">
        <v>55</v>
      </c>
      <c r="B44">
        <f t="shared" si="0"/>
        <v>0.99698866895891336</v>
      </c>
      <c r="C44">
        <f t="shared" si="9"/>
        <v>97260.337274064877</v>
      </c>
      <c r="D44">
        <f t="shared" si="1"/>
        <v>292.88307269994402</v>
      </c>
      <c r="E44">
        <f t="shared" si="2"/>
        <v>3.0113310410866041E-3</v>
      </c>
      <c r="F44" s="5">
        <f t="shared" si="3"/>
        <v>1</v>
      </c>
      <c r="G44" s="2">
        <f t="shared" si="10"/>
        <v>16.54494863987896</v>
      </c>
      <c r="H44">
        <f t="shared" si="4"/>
        <v>0.36365582154311549</v>
      </c>
      <c r="I44">
        <f t="shared" si="5"/>
        <v>0.63975699350802118</v>
      </c>
      <c r="J44">
        <f t="shared" si="6"/>
        <v>0.73678506091915674</v>
      </c>
      <c r="K44">
        <f t="shared" si="7"/>
        <v>8.2884966532260904</v>
      </c>
      <c r="L44">
        <f t="shared" si="8"/>
        <v>6.1769122436517936</v>
      </c>
      <c r="M44"/>
      <c r="N44"/>
      <c r="O44"/>
      <c r="P44"/>
    </row>
    <row r="45" spans="1:16">
      <c r="A45">
        <v>56</v>
      </c>
      <c r="B45">
        <f t="shared" si="0"/>
        <v>0.99661684618665669</v>
      </c>
      <c r="C45">
        <f t="shared" si="9"/>
        <v>96967.454201364933</v>
      </c>
      <c r="D45">
        <f t="shared" si="1"/>
        <v>328.05581245153735</v>
      </c>
      <c r="E45">
        <f t="shared" si="2"/>
        <v>3.3831538133432771E-3</v>
      </c>
      <c r="F45" s="5">
        <f t="shared" si="3"/>
        <v>1</v>
      </c>
      <c r="G45" s="2">
        <f t="shared" si="10"/>
        <v>16.215577056012023</v>
      </c>
      <c r="H45">
        <f t="shared" si="4"/>
        <v>0.37632395938415153</v>
      </c>
      <c r="I45">
        <f t="shared" si="5"/>
        <v>0.63533379412127555</v>
      </c>
      <c r="J45">
        <f t="shared" si="6"/>
        <v>0.73391345345673265</v>
      </c>
      <c r="K45">
        <f t="shared" si="7"/>
        <v>8.2702883686868418</v>
      </c>
      <c r="L45">
        <f t="shared" si="8"/>
        <v>6.1688215606061689</v>
      </c>
      <c r="M45"/>
      <c r="N45"/>
      <c r="O45"/>
      <c r="P45"/>
    </row>
    <row r="46" spans="1:16">
      <c r="A46">
        <v>57</v>
      </c>
      <c r="B46">
        <f t="shared" si="0"/>
        <v>0.99619611014017284</v>
      </c>
      <c r="C46">
        <f t="shared" si="9"/>
        <v>96639.398388913396</v>
      </c>
      <c r="D46">
        <f t="shared" si="1"/>
        <v>367.60562759138702</v>
      </c>
      <c r="E46">
        <f t="shared" si="2"/>
        <v>3.8038898598271825E-3</v>
      </c>
      <c r="F46" s="5">
        <f t="shared" si="3"/>
        <v>1</v>
      </c>
      <c r="G46" s="2">
        <f t="shared" si="10"/>
        <v>15.877917575646505</v>
      </c>
      <c r="H46">
        <f t="shared" si="4"/>
        <v>0.38931086247513302</v>
      </c>
      <c r="I46">
        <f t="shared" si="5"/>
        <v>0.6303636241680397</v>
      </c>
      <c r="J46">
        <f t="shared" si="6"/>
        <v>0.7306762970627495</v>
      </c>
      <c r="K46">
        <f t="shared" si="7"/>
        <v>8.2497572470098213</v>
      </c>
      <c r="L46">
        <f t="shared" si="8"/>
        <v>6.1596835715896283</v>
      </c>
      <c r="M46"/>
      <c r="N46"/>
      <c r="O46"/>
      <c r="P46"/>
    </row>
    <row r="47" spans="1:16">
      <c r="A47">
        <v>58</v>
      </c>
      <c r="B47">
        <f t="shared" si="0"/>
        <v>0.9957200512674379</v>
      </c>
      <c r="C47">
        <f t="shared" si="9"/>
        <v>96271.792761322009</v>
      </c>
      <c r="D47">
        <f t="shared" si="1"/>
        <v>412.03833741029666</v>
      </c>
      <c r="E47">
        <f t="shared" si="2"/>
        <v>4.2799487325620523E-3</v>
      </c>
      <c r="F47" s="5">
        <f t="shared" si="3"/>
        <v>1</v>
      </c>
      <c r="G47" s="2">
        <f t="shared" si="10"/>
        <v>15.532116740041461</v>
      </c>
      <c r="H47">
        <f t="shared" si="4"/>
        <v>0.40261089461378863</v>
      </c>
      <c r="I47">
        <f t="shared" si="5"/>
        <v>0.62478429410749248</v>
      </c>
      <c r="J47">
        <f t="shared" si="6"/>
        <v>0.7270290627120749</v>
      </c>
      <c r="K47">
        <f t="shared" si="7"/>
        <v>8.2266188580798882</v>
      </c>
      <c r="L47">
        <f t="shared" si="8"/>
        <v>6.1493657735086913</v>
      </c>
      <c r="M47"/>
      <c r="N47"/>
      <c r="O47"/>
      <c r="P47"/>
    </row>
    <row r="48" spans="1:16">
      <c r="A48">
        <v>59</v>
      </c>
      <c r="B48">
        <f t="shared" si="0"/>
        <v>0.99518142714160229</v>
      </c>
      <c r="C48">
        <f t="shared" si="9"/>
        <v>95859.754423911712</v>
      </c>
      <c r="D48">
        <f t="shared" si="1"/>
        <v>461.90721087972634</v>
      </c>
      <c r="E48">
        <f t="shared" si="2"/>
        <v>4.8185728583976638E-3</v>
      </c>
      <c r="F48" s="5">
        <f t="shared" si="3"/>
        <v>1</v>
      </c>
      <c r="G48" s="2">
        <f t="shared" si="10"/>
        <v>15.178364029533689</v>
      </c>
      <c r="H48">
        <f t="shared" si="4"/>
        <v>0.41621676809485675</v>
      </c>
      <c r="I48">
        <f t="shared" si="5"/>
        <v>0.61852805966768076</v>
      </c>
      <c r="J48">
        <f t="shared" si="6"/>
        <v>0.72292235737746446</v>
      </c>
      <c r="K48">
        <f t="shared" si="7"/>
        <v>8.200557242852728</v>
      </c>
      <c r="L48">
        <f t="shared" si="8"/>
        <v>6.1377197555582192</v>
      </c>
      <c r="M48"/>
      <c r="N48"/>
      <c r="O48"/>
      <c r="P48"/>
    </row>
    <row r="49" spans="1:16">
      <c r="A49">
        <v>60</v>
      </c>
      <c r="B49">
        <f t="shared" si="0"/>
        <v>0.99457205621397637</v>
      </c>
      <c r="C49">
        <f t="shared" si="9"/>
        <v>95397.847213031986</v>
      </c>
      <c r="D49">
        <f t="shared" si="1"/>
        <v>517.81415198001196</v>
      </c>
      <c r="E49">
        <f t="shared" si="2"/>
        <v>5.4279437860236647E-3</v>
      </c>
      <c r="F49" s="5">
        <f t="shared" si="3"/>
        <v>1</v>
      </c>
      <c r="G49" s="2">
        <f t="shared" si="10"/>
        <v>14.816894878220966</v>
      </c>
      <c r="H49">
        <f t="shared" si="4"/>
        <v>0.43011942776073087</v>
      </c>
      <c r="I49">
        <f t="shared" si="5"/>
        <v>0.61152156503115718</v>
      </c>
      <c r="J49">
        <f t="shared" si="6"/>
        <v>0.71830155229618431</v>
      </c>
      <c r="K49">
        <f t="shared" si="7"/>
        <v>8.1712223448319676</v>
      </c>
      <c r="L49">
        <f t="shared" si="8"/>
        <v>6.1245795301461747</v>
      </c>
      <c r="M49"/>
      <c r="N49"/>
      <c r="O49"/>
      <c r="P49"/>
    </row>
    <row r="50" spans="1:16">
      <c r="A50">
        <v>61</v>
      </c>
      <c r="B50">
        <f t="shared" si="0"/>
        <v>0.99388269857328859</v>
      </c>
      <c r="C50">
        <f t="shared" si="9"/>
        <v>94880.033061051974</v>
      </c>
      <c r="D50">
        <f t="shared" si="1"/>
        <v>580.40976161080471</v>
      </c>
      <c r="E50">
        <f t="shared" si="2"/>
        <v>6.1173014267114703E-3</v>
      </c>
      <c r="F50" s="5">
        <f t="shared" si="3"/>
        <v>1</v>
      </c>
      <c r="G50" s="2">
        <f t="shared" si="10"/>
        <v>14.447993570270063</v>
      </c>
      <c r="H50">
        <f t="shared" si="4"/>
        <v>0.44430793960499637</v>
      </c>
      <c r="I50">
        <f t="shared" si="5"/>
        <v>0.6036859388496213</v>
      </c>
      <c r="J50">
        <f t="shared" si="6"/>
        <v>0.71310643169263277</v>
      </c>
      <c r="K50">
        <f t="shared" si="7"/>
        <v>8.1382275076872457</v>
      </c>
      <c r="L50">
        <f t="shared" si="8"/>
        <v>6.1097597582539649</v>
      </c>
      <c r="M50"/>
      <c r="N50"/>
      <c r="O50"/>
      <c r="P50"/>
    </row>
    <row r="51" spans="1:16">
      <c r="A51">
        <v>62</v>
      </c>
      <c r="B51">
        <f t="shared" si="0"/>
        <v>0.99310292228244978</v>
      </c>
      <c r="C51">
        <f t="shared" si="9"/>
        <v>94299.623299441169</v>
      </c>
      <c r="D51">
        <f t="shared" si="1"/>
        <v>650.39183063195378</v>
      </c>
      <c r="E51">
        <f t="shared" si="2"/>
        <v>6.8970777175502047E-3</v>
      </c>
      <c r="F51" s="5">
        <f t="shared" si="3"/>
        <v>1</v>
      </c>
      <c r="G51" s="2">
        <f t="shared" si="10"/>
        <v>14.07199595400699</v>
      </c>
      <c r="H51">
        <f t="shared" si="4"/>
        <v>0.45876938638434528</v>
      </c>
      <c r="I51">
        <f t="shared" si="5"/>
        <v>0.59493709593864508</v>
      </c>
      <c r="J51">
        <f t="shared" si="6"/>
        <v>0.70727088140476291</v>
      </c>
      <c r="K51">
        <f t="shared" si="7"/>
        <v>8.1011471433765188</v>
      </c>
      <c r="L51">
        <f t="shared" si="8"/>
        <v>6.0930538847667757</v>
      </c>
      <c r="M51"/>
      <c r="N51"/>
      <c r="O51"/>
      <c r="P51"/>
    </row>
    <row r="52" spans="1:16">
      <c r="A52">
        <v>63</v>
      </c>
      <c r="B52">
        <f t="shared" si="0"/>
        <v>0.99222095375439634</v>
      </c>
      <c r="C52">
        <f t="shared" si="9"/>
        <v>93649.231468809216</v>
      </c>
      <c r="D52">
        <f t="shared" si="1"/>
        <v>728.5017024611152</v>
      </c>
      <c r="E52">
        <f t="shared" si="2"/>
        <v>7.7790462456037322E-3</v>
      </c>
      <c r="F52" s="5">
        <f t="shared" si="3"/>
        <v>1</v>
      </c>
      <c r="G52" s="2">
        <f t="shared" si="10"/>
        <v>13.689291902315773</v>
      </c>
      <c r="H52">
        <f t="shared" si="4"/>
        <v>0.47348877298785375</v>
      </c>
      <c r="I52">
        <f t="shared" si="5"/>
        <v>0.58518630872939581</v>
      </c>
      <c r="J52">
        <f t="shared" si="6"/>
        <v>0.70072264295473219</v>
      </c>
      <c r="K52">
        <f t="shared" si="7"/>
        <v>8.0595147081959375</v>
      </c>
      <c r="L52">
        <f t="shared" si="8"/>
        <v>6.0742322084344194</v>
      </c>
      <c r="M52"/>
      <c r="N52"/>
      <c r="O52"/>
      <c r="P52"/>
    </row>
    <row r="53" spans="1:16">
      <c r="A53">
        <v>64</v>
      </c>
      <c r="B53">
        <f t="shared" si="0"/>
        <v>0.9912235105259285</v>
      </c>
      <c r="C53">
        <f t="shared" si="9"/>
        <v>92920.7297663481</v>
      </c>
      <c r="D53">
        <f t="shared" si="1"/>
        <v>815.51780671739834</v>
      </c>
      <c r="E53">
        <f t="shared" si="2"/>
        <v>8.7764894740715201E-3</v>
      </c>
      <c r="F53" s="5">
        <f t="shared" si="3"/>
        <v>1</v>
      </c>
      <c r="G53" s="2">
        <f t="shared" si="10"/>
        <v>13.3003274406509</v>
      </c>
      <c r="H53">
        <f t="shared" si="4"/>
        <v>0.48844894459034882</v>
      </c>
      <c r="I53">
        <f t="shared" si="5"/>
        <v>0.57434112462044462</v>
      </c>
      <c r="J53">
        <f t="shared" si="6"/>
        <v>0.69338316600862737</v>
      </c>
      <c r="K53">
        <f t="shared" si="7"/>
        <v>8.0128211639948113</v>
      </c>
      <c r="L53">
        <f t="shared" si="8"/>
        <v>6.0530399229316876</v>
      </c>
      <c r="M53"/>
      <c r="N53"/>
      <c r="O53"/>
      <c r="P53"/>
    </row>
    <row r="54" spans="1:16">
      <c r="A54">
        <v>65</v>
      </c>
      <c r="B54">
        <f t="shared" si="0"/>
        <v>0.99009561469943508</v>
      </c>
      <c r="C54">
        <f t="shared" si="9"/>
        <v>92105.211959630702</v>
      </c>
      <c r="D54">
        <f t="shared" si="1"/>
        <v>912.24550743837608</v>
      </c>
      <c r="E54">
        <f t="shared" si="2"/>
        <v>9.904385300564849E-3</v>
      </c>
      <c r="F54" s="5">
        <f t="shared" si="3"/>
        <v>0.99999999999999989</v>
      </c>
      <c r="G54" s="2">
        <f t="shared" si="10"/>
        <v>12.905606457507762</v>
      </c>
      <c r="H54">
        <f t="shared" si="4"/>
        <v>0.50363052086508497</v>
      </c>
      <c r="I54">
        <f t="shared" si="5"/>
        <v>0.5623067176073242</v>
      </c>
      <c r="J54">
        <f t="shared" si="6"/>
        <v>0.68516760101462648</v>
      </c>
      <c r="K54">
        <f t="shared" si="7"/>
        <v>7.9605141487949629</v>
      </c>
      <c r="L54">
        <f t="shared" si="8"/>
        <v>6.0291951805370312</v>
      </c>
      <c r="M54"/>
      <c r="N54"/>
      <c r="O54"/>
      <c r="P54"/>
    </row>
    <row r="55" spans="1:16">
      <c r="A55">
        <v>66</v>
      </c>
      <c r="B55">
        <f t="shared" si="0"/>
        <v>0.98882038525597926</v>
      </c>
      <c r="C55">
        <f t="shared" si="9"/>
        <v>91192.966452192326</v>
      </c>
      <c r="D55">
        <f t="shared" si="1"/>
        <v>1019.5022322999139</v>
      </c>
      <c r="E55">
        <f t="shared" si="2"/>
        <v>1.1179614744020695E-2</v>
      </c>
      <c r="F55" s="5">
        <f t="shared" si="3"/>
        <v>1</v>
      </c>
      <c r="G55" s="2">
        <f t="shared" si="10"/>
        <v>12.505691906904209</v>
      </c>
      <c r="H55">
        <f t="shared" si="4"/>
        <v>0.51901184973445247</v>
      </c>
      <c r="I55">
        <f t="shared" si="5"/>
        <v>0.5489877738423613</v>
      </c>
      <c r="J55">
        <f t="shared" si="6"/>
        <v>0.67598498415969399</v>
      </c>
      <c r="K55">
        <f t="shared" si="7"/>
        <v>7.9019981352340842</v>
      </c>
      <c r="L55">
        <f t="shared" si="8"/>
        <v>6.0023872488495282</v>
      </c>
      <c r="M55"/>
      <c r="N55"/>
      <c r="O55"/>
      <c r="P55"/>
    </row>
    <row r="56" spans="1:16">
      <c r="A56">
        <v>67</v>
      </c>
      <c r="B56">
        <f t="shared" si="0"/>
        <v>0.98737880741138517</v>
      </c>
      <c r="C56">
        <f t="shared" si="9"/>
        <v>90173.464219892412</v>
      </c>
      <c r="D56">
        <f t="shared" si="1"/>
        <v>1138.0966583018308</v>
      </c>
      <c r="E56">
        <f t="shared" si="2"/>
        <v>1.262119258861483E-2</v>
      </c>
      <c r="F56" s="5">
        <f t="shared" si="3"/>
        <v>1</v>
      </c>
      <c r="G56" s="2">
        <f t="shared" si="10"/>
        <v>12.101206408768283</v>
      </c>
      <c r="H56">
        <f t="shared" si="4"/>
        <v>0.53456898427814192</v>
      </c>
      <c r="I56">
        <f t="shared" si="5"/>
        <v>0.53429101934214407</v>
      </c>
      <c r="J56">
        <f t="shared" si="6"/>
        <v>0.66573867859584968</v>
      </c>
      <c r="K56">
        <f t="shared" si="7"/>
        <v>7.8366359158680643</v>
      </c>
      <c r="L56">
        <f t="shared" si="8"/>
        <v>5.9722748543465896</v>
      </c>
      <c r="M56"/>
      <c r="N56"/>
      <c r="O56"/>
      <c r="P56"/>
    </row>
    <row r="57" spans="1:16">
      <c r="A57">
        <v>68</v>
      </c>
      <c r="B57">
        <f t="shared" si="0"/>
        <v>0.98574947720547434</v>
      </c>
      <c r="C57">
        <f t="shared" si="9"/>
        <v>89035.367561590581</v>
      </c>
      <c r="D57">
        <f t="shared" si="1"/>
        <v>1268.8005349554151</v>
      </c>
      <c r="E57">
        <f t="shared" si="2"/>
        <v>1.4250522794525638E-2</v>
      </c>
      <c r="F57" s="5">
        <f t="shared" si="3"/>
        <v>1</v>
      </c>
      <c r="G57" s="2">
        <f t="shared" si="10"/>
        <v>11.692832151610842</v>
      </c>
      <c r="H57">
        <f t="shared" si="4"/>
        <v>0.55027568647650504</v>
      </c>
      <c r="I57">
        <f t="shared" si="5"/>
        <v>0.51812850135251387</v>
      </c>
      <c r="J57">
        <f t="shared" si="6"/>
        <v>0.65432714892865251</v>
      </c>
      <c r="K57">
        <f t="shared" si="7"/>
        <v>7.7637518195432822</v>
      </c>
      <c r="L57">
        <f t="shared" si="8"/>
        <v>5.9384848350478441</v>
      </c>
      <c r="M57"/>
      <c r="N57"/>
      <c r="O57"/>
      <c r="P57"/>
    </row>
    <row r="58" spans="1:16">
      <c r="A58">
        <v>69</v>
      </c>
      <c r="B58">
        <f t="shared" si="0"/>
        <v>0.9839083196040368</v>
      </c>
      <c r="C58">
        <f t="shared" si="9"/>
        <v>87766.567026635166</v>
      </c>
      <c r="D58">
        <f t="shared" si="1"/>
        <v>1412.3115460434929</v>
      </c>
      <c r="E58">
        <f t="shared" si="2"/>
        <v>1.6091680395963173E-2</v>
      </c>
      <c r="F58" s="5">
        <f t="shared" si="3"/>
        <v>1</v>
      </c>
      <c r="G58" s="2">
        <f t="shared" si="10"/>
        <v>11.281310003025501</v>
      </c>
      <c r="H58">
        <f t="shared" si="4"/>
        <v>0.56610346142209522</v>
      </c>
      <c r="I58">
        <f t="shared" si="5"/>
        <v>0.50042172933267548</v>
      </c>
      <c r="J58">
        <f t="shared" si="6"/>
        <v>0.64164515972122127</v>
      </c>
      <c r="K58">
        <f t="shared" si="7"/>
        <v>7.6826371292642763</v>
      </c>
      <c r="L58">
        <f t="shared" si="8"/>
        <v>5.9006112585775501</v>
      </c>
      <c r="M58"/>
      <c r="N58"/>
      <c r="O58"/>
      <c r="P58"/>
    </row>
    <row r="59" spans="1:16">
      <c r="A59">
        <v>70</v>
      </c>
      <c r="B59">
        <f t="shared" si="0"/>
        <v>0.98182827858007182</v>
      </c>
      <c r="C59">
        <f t="shared" si="9"/>
        <v>86354.255480591673</v>
      </c>
      <c r="D59">
        <f t="shared" si="1"/>
        <v>1569.205474018614</v>
      </c>
      <c r="E59">
        <f t="shared" si="2"/>
        <v>1.8171721419928132E-2</v>
      </c>
      <c r="F59" s="5">
        <f t="shared" si="3"/>
        <v>1</v>
      </c>
      <c r="G59" s="2">
        <f t="shared" si="10"/>
        <v>10.86743773794862</v>
      </c>
      <c r="H59">
        <f t="shared" si="4"/>
        <v>0.58202162546351366</v>
      </c>
      <c r="I59">
        <f t="shared" si="5"/>
        <v>0.48110676239658845</v>
      </c>
      <c r="J59">
        <f t="shared" si="6"/>
        <v>0.6275855023229131</v>
      </c>
      <c r="K59">
        <f t="shared" si="7"/>
        <v>7.5925582334207764</v>
      </c>
      <c r="L59">
        <f t="shared" si="8"/>
        <v>5.858215201748024</v>
      </c>
      <c r="M59"/>
      <c r="N59"/>
      <c r="O59"/>
      <c r="P59"/>
    </row>
    <row r="60" spans="1:16">
      <c r="A60">
        <v>71</v>
      </c>
      <c r="B60">
        <f t="shared" si="0"/>
        <v>0.97947897795934724</v>
      </c>
      <c r="C60">
        <f t="shared" si="9"/>
        <v>84785.050006573059</v>
      </c>
      <c r="D60">
        <f t="shared" si="1"/>
        <v>1739.8758799027273</v>
      </c>
      <c r="E60">
        <f t="shared" si="2"/>
        <v>2.0521022040652703E-2</v>
      </c>
      <c r="F60" s="5">
        <f t="shared" si="3"/>
        <v>1</v>
      </c>
      <c r="G60" s="2">
        <f t="shared" si="10"/>
        <v>10.452067302754562</v>
      </c>
      <c r="H60">
        <f t="shared" si="4"/>
        <v>0.59799741143251595</v>
      </c>
      <c r="I60">
        <f t="shared" si="5"/>
        <v>0.46014029139568646</v>
      </c>
      <c r="J60">
        <f t="shared" si="6"/>
        <v>0.61204136618093519</v>
      </c>
      <c r="K60">
        <f t="shared" si="7"/>
        <v>7.4927680900465132</v>
      </c>
      <c r="L60">
        <f t="shared" si="8"/>
        <v>5.8108254332261957</v>
      </c>
      <c r="M60"/>
      <c r="N60"/>
      <c r="O60"/>
      <c r="P60"/>
    </row>
    <row r="61" spans="1:16">
      <c r="A61">
        <v>72</v>
      </c>
      <c r="B61">
        <f t="shared" si="0"/>
        <v>0.97682635230864134</v>
      </c>
      <c r="C61">
        <f t="shared" si="9"/>
        <v>83045.174126670332</v>
      </c>
      <c r="D61">
        <f t="shared" si="1"/>
        <v>1924.4596076789894</v>
      </c>
      <c r="E61">
        <f t="shared" si="2"/>
        <v>2.3173647691358632E-2</v>
      </c>
      <c r="F61" s="5">
        <f t="shared" si="3"/>
        <v>1</v>
      </c>
      <c r="G61" s="2">
        <f t="shared" si="10"/>
        <v>10.036101045624219</v>
      </c>
      <c r="H61">
        <f t="shared" si="4"/>
        <v>0.61399611362983686</v>
      </c>
      <c r="I61">
        <f t="shared" si="5"/>
        <v>0.43750669862465386</v>
      </c>
      <c r="J61">
        <f t="shared" si="6"/>
        <v>0.59490947865808941</v>
      </c>
      <c r="K61">
        <f t="shared" si="7"/>
        <v>7.3825216052773817</v>
      </c>
      <c r="L61">
        <f t="shared" si="8"/>
        <v>5.7579402910038713</v>
      </c>
      <c r="M61"/>
      <c r="N61"/>
      <c r="O61"/>
      <c r="P61"/>
    </row>
    <row r="62" spans="1:16">
      <c r="A62">
        <v>73</v>
      </c>
      <c r="B62">
        <f t="shared" si="0"/>
        <v>0.97383224786756439</v>
      </c>
      <c r="C62">
        <f t="shared" si="9"/>
        <v>81120.714518991343</v>
      </c>
      <c r="D62">
        <f t="shared" si="1"/>
        <v>2122.7467503390362</v>
      </c>
      <c r="E62">
        <f t="shared" si="2"/>
        <v>2.6167752132435614E-2</v>
      </c>
      <c r="F62" s="5">
        <f t="shared" si="3"/>
        <v>1</v>
      </c>
      <c r="G62" s="2">
        <f t="shared" si="10"/>
        <v>9.6204868605755109</v>
      </c>
      <c r="H62">
        <f t="shared" si="4"/>
        <v>0.62998127459324871</v>
      </c>
      <c r="I62">
        <f t="shared" si="5"/>
        <v>0.4132259788387731</v>
      </c>
      <c r="J62">
        <f t="shared" si="6"/>
        <v>0.57609413798815534</v>
      </c>
      <c r="K62">
        <f t="shared" si="7"/>
        <v>7.2610955051477184</v>
      </c>
      <c r="L62">
        <f t="shared" si="8"/>
        <v>5.6990310993263238</v>
      </c>
      <c r="M62"/>
      <c r="N62"/>
      <c r="O62"/>
      <c r="P62"/>
    </row>
    <row r="63" spans="1:16">
      <c r="A63">
        <v>74</v>
      </c>
      <c r="B63">
        <f t="shared" si="0"/>
        <v>0.97045399454441794</v>
      </c>
      <c r="C63">
        <f t="shared" si="9"/>
        <v>78997.967768652306</v>
      </c>
      <c r="D63">
        <f t="shared" si="1"/>
        <v>2334.0743866724952</v>
      </c>
      <c r="E63">
        <f t="shared" si="2"/>
        <v>2.9546005455582041E-2</v>
      </c>
      <c r="F63" s="5">
        <f t="shared" si="3"/>
        <v>1</v>
      </c>
      <c r="G63" s="2">
        <f t="shared" si="10"/>
        <v>9.2062122143009617</v>
      </c>
      <c r="H63">
        <f t="shared" si="4"/>
        <v>0.64591491483457764</v>
      </c>
      <c r="I63">
        <f t="shared" si="5"/>
        <v>0.38736226494983533</v>
      </c>
      <c r="J63">
        <f t="shared" si="6"/>
        <v>0.55551225287397121</v>
      </c>
      <c r="K63">
        <f t="shared" si="7"/>
        <v>7.1278131922059016</v>
      </c>
      <c r="L63">
        <f t="shared" si="8"/>
        <v>5.6335475219887581</v>
      </c>
      <c r="M63"/>
      <c r="N63"/>
      <c r="O63"/>
      <c r="P63"/>
    </row>
    <row r="64" spans="1:16">
      <c r="A64">
        <v>75</v>
      </c>
      <c r="B64">
        <f t="shared" si="0"/>
        <v>0.96664395139683346</v>
      </c>
      <c r="C64">
        <f t="shared" si="9"/>
        <v>76663.893381979811</v>
      </c>
      <c r="D64">
        <f t="shared" si="1"/>
        <v>2557.2045537572994</v>
      </c>
      <c r="E64">
        <f t="shared" si="2"/>
        <v>3.3356048603166578E-2</v>
      </c>
      <c r="F64" s="5">
        <f t="shared" si="3"/>
        <v>1</v>
      </c>
      <c r="G64" s="2">
        <f t="shared" si="10"/>
        <v>8.7942970515356826</v>
      </c>
      <c r="H64">
        <f t="shared" si="4"/>
        <v>0.66175780571016529</v>
      </c>
      <c r="I64">
        <f t="shared" si="5"/>
        <v>0.36003251606551367</v>
      </c>
      <c r="J64">
        <f t="shared" si="6"/>
        <v>0.53309947354002363</v>
      </c>
      <c r="K64">
        <f t="shared" si="7"/>
        <v>6.9820748984838525</v>
      </c>
      <c r="L64">
        <f t="shared" si="8"/>
        <v>5.5609252949602173</v>
      </c>
      <c r="M64"/>
      <c r="N64"/>
      <c r="O64"/>
      <c r="P64"/>
    </row>
    <row r="65" spans="1:16">
      <c r="A65">
        <v>76</v>
      </c>
      <c r="B65">
        <f t="shared" si="0"/>
        <v>0.96234902990100502</v>
      </c>
      <c r="C65">
        <f t="shared" si="9"/>
        <v>74106.688828222512</v>
      </c>
      <c r="D65">
        <f t="shared" si="1"/>
        <v>2790.1887252069282</v>
      </c>
      <c r="E65">
        <f t="shared" si="2"/>
        <v>3.7650970098994943E-2</v>
      </c>
      <c r="F65" s="5">
        <f t="shared" si="3"/>
        <v>1</v>
      </c>
      <c r="G65" s="2">
        <f t="shared" si="10"/>
        <v>8.3857856058412867</v>
      </c>
      <c r="H65">
        <f t="shared" si="4"/>
        <v>0.67746978439071903</v>
      </c>
      <c r="I65">
        <f t="shared" si="5"/>
        <v>0.33141469575845911</v>
      </c>
      <c r="J65">
        <f t="shared" si="6"/>
        <v>0.50881744561384601</v>
      </c>
      <c r="K65">
        <f t="shared" si="7"/>
        <v>6.8233931444977207</v>
      </c>
      <c r="L65">
        <f t="shared" si="8"/>
        <v>5.4805968129058993</v>
      </c>
      <c r="M65"/>
      <c r="N65"/>
      <c r="O65"/>
      <c r="P65"/>
    </row>
    <row r="66" spans="1:16">
      <c r="A66">
        <v>77</v>
      </c>
      <c r="B66">
        <f t="shared" si="0"/>
        <v>0.95751020180200164</v>
      </c>
      <c r="C66">
        <f t="shared" si="9"/>
        <v>71316.500103015584</v>
      </c>
      <c r="D66">
        <f t="shared" si="1"/>
        <v>3030.2236975646665</v>
      </c>
      <c r="E66">
        <f t="shared" si="2"/>
        <v>4.2489798197998432E-2</v>
      </c>
      <c r="F66" s="5">
        <f t="shared" si="3"/>
        <v>1</v>
      </c>
      <c r="G66" s="2">
        <f t="shared" si="10"/>
        <v>7.9817371778980144</v>
      </c>
      <c r="H66">
        <f t="shared" si="4"/>
        <v>0.69301010854238343</v>
      </c>
      <c r="I66">
        <f t="shared" si="5"/>
        <v>0.30175450583746827</v>
      </c>
      <c r="J66">
        <f t="shared" si="6"/>
        <v>0.48266213181558049</v>
      </c>
      <c r="K66">
        <f t="shared" si="7"/>
        <v>6.6514330611679293</v>
      </c>
      <c r="L66">
        <f t="shared" si="8"/>
        <v>5.3920050497627852</v>
      </c>
      <c r="M66"/>
      <c r="N66"/>
      <c r="O66"/>
      <c r="P66"/>
    </row>
    <row r="67" spans="1:16">
      <c r="A67">
        <v>78</v>
      </c>
      <c r="B67">
        <f t="shared" si="0"/>
        <v>0.95206200157734444</v>
      </c>
      <c r="C67">
        <f t="shared" si="9"/>
        <v>68286.276405450917</v>
      </c>
      <c r="D67">
        <f t="shared" si="1"/>
        <v>3273.5074106135289</v>
      </c>
      <c r="E67">
        <f t="shared" si="2"/>
        <v>4.793799842265558E-2</v>
      </c>
      <c r="F67" s="5">
        <f t="shared" si="3"/>
        <v>1</v>
      </c>
      <c r="G67" s="2">
        <f t="shared" si="10"/>
        <v>7.5832159817712315</v>
      </c>
      <c r="H67">
        <f t="shared" si="4"/>
        <v>0.70833784685495194</v>
      </c>
      <c r="I67">
        <f t="shared" si="5"/>
        <v>0.27136947191149546</v>
      </c>
      <c r="J67">
        <f t="shared" si="6"/>
        <v>0.45467301865040288</v>
      </c>
      <c r="K67">
        <f t="shared" si="7"/>
        <v>6.4660565057518653</v>
      </c>
      <c r="L67">
        <f t="shared" si="8"/>
        <v>5.2946212576122793</v>
      </c>
      <c r="M67"/>
      <c r="N67"/>
      <c r="O67"/>
      <c r="P67"/>
    </row>
    <row r="68" spans="1:16">
      <c r="A68">
        <v>79</v>
      </c>
      <c r="B68">
        <f t="shared" si="0"/>
        <v>0.94593203770549605</v>
      </c>
      <c r="C68">
        <f t="shared" si="9"/>
        <v>65012.768994837388</v>
      </c>
      <c r="D68">
        <f t="shared" si="1"/>
        <v>3515.1079426741635</v>
      </c>
      <c r="E68">
        <f t="shared" si="2"/>
        <v>5.4067962294503953E-2</v>
      </c>
      <c r="F68" s="5">
        <f t="shared" si="3"/>
        <v>1</v>
      </c>
      <c r="G68" s="2">
        <f t="shared" si="10"/>
        <v>7.1912801999228577</v>
      </c>
      <c r="H68">
        <f t="shared" si="4"/>
        <v>0.72341230000296641</v>
      </c>
      <c r="I68">
        <f t="shared" si="5"/>
        <v>0.24064894886319751</v>
      </c>
      <c r="J68">
        <f t="shared" si="6"/>
        <v>0.42494284905947483</v>
      </c>
      <c r="K68">
        <f t="shared" si="7"/>
        <v>6.2673680988045914</v>
      </c>
      <c r="L68">
        <f t="shared" si="8"/>
        <v>5.1879667911648397</v>
      </c>
      <c r="M68"/>
      <c r="N68"/>
      <c r="O68"/>
      <c r="P68"/>
    </row>
    <row r="69" spans="1:16">
      <c r="A69">
        <v>80</v>
      </c>
      <c r="B69">
        <f t="shared" si="0"/>
        <v>0.93904053220093153</v>
      </c>
      <c r="C69">
        <f t="shared" si="9"/>
        <v>61497.661052163225</v>
      </c>
      <c r="D69">
        <f t="shared" si="1"/>
        <v>3748.8646886273709</v>
      </c>
      <c r="E69">
        <f t="shared" si="2"/>
        <v>6.0959467799068461E-2</v>
      </c>
      <c r="F69" s="5">
        <f t="shared" si="3"/>
        <v>1</v>
      </c>
      <c r="G69" s="2">
        <f t="shared" si="10"/>
        <v>6.8069704283812955</v>
      </c>
      <c r="H69">
        <f t="shared" si="4"/>
        <v>0.73819344506225726</v>
      </c>
      <c r="I69">
        <f t="shared" si="5"/>
        <v>0.21004849874185652</v>
      </c>
      <c r="J69">
        <f t="shared" si="6"/>
        <v>0.39362729424306431</v>
      </c>
      <c r="K69">
        <f t="shared" si="7"/>
        <v>6.0557603519481873</v>
      </c>
      <c r="L69">
        <f t="shared" si="8"/>
        <v>5.0716392241774404</v>
      </c>
      <c r="M69"/>
      <c r="N69"/>
      <c r="O69"/>
      <c r="P69"/>
    </row>
    <row r="70" spans="1:16">
      <c r="A70">
        <v>81</v>
      </c>
      <c r="B70">
        <f t="shared" si="0"/>
        <v>0.9312999144661761</v>
      </c>
      <c r="C70">
        <f t="shared" si="9"/>
        <v>57748.796363535854</v>
      </c>
      <c r="D70">
        <f t="shared" si="1"/>
        <v>3967.3472496502945</v>
      </c>
      <c r="E70">
        <f t="shared" si="2"/>
        <v>6.8700085533823951E-2</v>
      </c>
      <c r="F70" s="5">
        <f t="shared" si="3"/>
        <v>1</v>
      </c>
      <c r="G70" s="2">
        <f t="shared" si="10"/>
        <v>6.4312977325501617</v>
      </c>
      <c r="H70">
        <f t="shared" si="4"/>
        <v>0.75264239490191631</v>
      </c>
      <c r="I70">
        <f t="shared" si="5"/>
        <v>0.18007718606308756</v>
      </c>
      <c r="J70">
        <f t="shared" si="6"/>
        <v>0.36095370354274436</v>
      </c>
      <c r="K70">
        <f t="shared" si="7"/>
        <v>5.831954017876007</v>
      </c>
      <c r="L70">
        <f t="shared" si="8"/>
        <v>4.9453426342236417</v>
      </c>
      <c r="M70"/>
      <c r="N70"/>
      <c r="O70"/>
      <c r="P70"/>
    </row>
    <row r="71" spans="1:16">
      <c r="A71">
        <v>82</v>
      </c>
      <c r="B71">
        <f t="shared" si="0"/>
        <v>0.9226145036342549</v>
      </c>
      <c r="C71">
        <f t="shared" si="9"/>
        <v>53781.449113885559</v>
      </c>
      <c r="D71">
        <f t="shared" si="1"/>
        <v>4161.9041349470936</v>
      </c>
      <c r="E71">
        <f t="shared" si="2"/>
        <v>7.7385496365745057E-2</v>
      </c>
      <c r="F71" s="5">
        <f t="shared" si="3"/>
        <v>1</v>
      </c>
      <c r="G71" s="2">
        <f t="shared" si="10"/>
        <v>6.0652315694562633</v>
      </c>
      <c r="H71">
        <f t="shared" si="4"/>
        <v>0.76672186271322018</v>
      </c>
      <c r="I71">
        <f t="shared" si="5"/>
        <v>0.15127674538541291</v>
      </c>
      <c r="J71">
        <f t="shared" si="6"/>
        <v>0.32722776852988417</v>
      </c>
      <c r="K71">
        <f t="shared" si="7"/>
        <v>5.5970288100847583</v>
      </c>
      <c r="L71">
        <f t="shared" si="8"/>
        <v>4.8089215103645309</v>
      </c>
      <c r="M71"/>
      <c r="N71"/>
      <c r="O71"/>
      <c r="P71"/>
    </row>
    <row r="72" spans="1:16">
      <c r="A72">
        <v>83</v>
      </c>
      <c r="B72">
        <f t="shared" si="0"/>
        <v>0.91288032343762704</v>
      </c>
      <c r="C72">
        <f t="shared" si="9"/>
        <v>49619.544978938466</v>
      </c>
      <c r="D72">
        <f t="shared" si="1"/>
        <v>4322.8387097372397</v>
      </c>
      <c r="E72">
        <f t="shared" si="2"/>
        <v>8.711967656237303E-2</v>
      </c>
      <c r="F72" s="5">
        <f t="shared" si="3"/>
        <v>1</v>
      </c>
      <c r="G72" s="2">
        <f t="shared" si="10"/>
        <v>5.7096878614893365</v>
      </c>
      <c r="H72">
        <f t="shared" si="4"/>
        <v>0.78039662071194815</v>
      </c>
      <c r="I72">
        <f t="shared" si="5"/>
        <v>0.12419240235531563</v>
      </c>
      <c r="J72">
        <f t="shared" si="6"/>
        <v>0.29283664390715641</v>
      </c>
      <c r="K72">
        <f t="shared" si="7"/>
        <v>5.3524389203040403</v>
      </c>
      <c r="L72">
        <f t="shared" si="8"/>
        <v>4.6623971692465842</v>
      </c>
      <c r="M72"/>
      <c r="N72"/>
      <c r="O72"/>
      <c r="P72"/>
    </row>
    <row r="73" spans="1:16">
      <c r="A73">
        <v>84</v>
      </c>
      <c r="B73">
        <f t="shared" si="0"/>
        <v>0.90198510540747401</v>
      </c>
      <c r="C73">
        <f t="shared" si="9"/>
        <v>45296.706269201226</v>
      </c>
      <c r="D73">
        <f t="shared" si="1"/>
        <v>4439.7518903643722</v>
      </c>
      <c r="E73">
        <f t="shared" si="2"/>
        <v>9.8014894592526047E-2</v>
      </c>
      <c r="F73" s="5">
        <f t="shared" si="3"/>
        <v>1</v>
      </c>
      <c r="G73" s="2">
        <f t="shared" ref="G73:G103" si="11">1+$F$5*B73*G74</f>
        <v>5.365517527537742</v>
      </c>
      <c r="H73">
        <f t="shared" si="4"/>
        <v>0.79363394124854791</v>
      </c>
      <c r="I73">
        <f t="shared" si="5"/>
        <v>9.9336419171324686E-2</v>
      </c>
      <c r="J73">
        <f t="shared" si="6"/>
        <v>0.25824684635728756</v>
      </c>
      <c r="K73">
        <f t="shared" si="7"/>
        <v>5.1000075870118513</v>
      </c>
      <c r="L73">
        <f t="shared" si="8"/>
        <v>4.5060048508767583</v>
      </c>
      <c r="M73"/>
      <c r="N73"/>
      <c r="O73"/>
      <c r="P73"/>
    </row>
    <row r="74" spans="1:16">
      <c r="A74">
        <v>85</v>
      </c>
      <c r="B74">
        <f t="shared" ref="B74:B104" si="12">EXP(-($B$4+$B$5/LN($B$6)*$B$6^A74*($B$6-1)))</f>
        <v>0.88980854996064207</v>
      </c>
      <c r="C74">
        <f t="shared" si="9"/>
        <v>40856.954378836854</v>
      </c>
      <c r="D74">
        <f t="shared" ref="D74:D104" si="13">C74-C75</f>
        <v>4502.0870471959279</v>
      </c>
      <c r="E74">
        <f t="shared" ref="E74:E104" si="14">D74/C74</f>
        <v>0.11019145003935794</v>
      </c>
      <c r="F74" s="5">
        <f t="shared" ref="F74:F104" si="15">B74+E74</f>
        <v>1</v>
      </c>
      <c r="G74" s="2">
        <f t="shared" si="11"/>
        <v>5.033495787702873</v>
      </c>
      <c r="H74">
        <f t="shared" ref="H74:H104" si="16">(1-(1-$F$5)*G74)</f>
        <v>0.80640400816527369</v>
      </c>
      <c r="I74">
        <f t="shared" ref="I74:I104" si="17">$F$5^10*C84/C74</f>
        <v>7.714712600464381E-2</v>
      </c>
      <c r="J74">
        <f t="shared" ref="J74:J104" si="18">$F$5^7*C81/C74</f>
        <v>0.22399519411501453</v>
      </c>
      <c r="K74">
        <f t="shared" ref="K74:K104" si="19">G74-I74*G84</f>
        <v>4.8418956590835913</v>
      </c>
      <c r="L74">
        <f t="shared" ref="L74:L104" si="20">G74-J74*G81</f>
        <v>4.3402288370991196</v>
      </c>
      <c r="M74"/>
      <c r="N74"/>
      <c r="O74"/>
      <c r="P74"/>
    </row>
    <row r="75" spans="1:16">
      <c r="A75">
        <v>86</v>
      </c>
      <c r="B75">
        <f t="shared" si="12"/>
        <v>0.8762229305986734</v>
      </c>
      <c r="C75">
        <f t="shared" ref="C75:C104" si="21">B74*C74</f>
        <v>36354.867331640926</v>
      </c>
      <c r="D75">
        <f t="shared" si="13"/>
        <v>4499.8989367845388</v>
      </c>
      <c r="E75">
        <f t="shared" si="14"/>
        <v>0.12377706940132657</v>
      </c>
      <c r="F75" s="5">
        <f t="shared" si="15"/>
        <v>1</v>
      </c>
      <c r="G75" s="2">
        <f t="shared" si="11"/>
        <v>4.7143125556576564</v>
      </c>
      <c r="H75">
        <f t="shared" si="16"/>
        <v>0.81868028632085899</v>
      </c>
      <c r="I75">
        <f t="shared" si="17"/>
        <v>5.7948058235892878E-2</v>
      </c>
      <c r="J75">
        <f t="shared" si="18"/>
        <v>0.1906712699823474</v>
      </c>
      <c r="K75">
        <f t="shared" si="19"/>
        <v>4.5805409452089947</v>
      </c>
      <c r="L75">
        <f t="shared" si="20"/>
        <v>4.1658320687373234</v>
      </c>
      <c r="M75"/>
      <c r="N75"/>
      <c r="O75"/>
      <c r="P75"/>
    </row>
    <row r="76" spans="1:16">
      <c r="A76">
        <v>87</v>
      </c>
      <c r="B76">
        <f t="shared" si="12"/>
        <v>0.86109414370380177</v>
      </c>
      <c r="C76">
        <f t="shared" si="21"/>
        <v>31854.968394856387</v>
      </c>
      <c r="D76">
        <f t="shared" si="13"/>
        <v>4424.8416621758588</v>
      </c>
      <c r="E76">
        <f t="shared" si="14"/>
        <v>0.13890585629619825</v>
      </c>
      <c r="F76" s="5">
        <f t="shared" si="15"/>
        <v>1</v>
      </c>
      <c r="G76" s="2">
        <f t="shared" si="11"/>
        <v>4.4085642169221391</v>
      </c>
      <c r="H76">
        <f t="shared" si="16"/>
        <v>0.83043983781068653</v>
      </c>
      <c r="I76">
        <f t="shared" si="17"/>
        <v>4.1913405593420605E-2</v>
      </c>
      <c r="J76">
        <f t="shared" si="18"/>
        <v>0.1588905117127975</v>
      </c>
      <c r="K76">
        <f t="shared" si="19"/>
        <v>4.3185682906030216</v>
      </c>
      <c r="L76">
        <f t="shared" si="20"/>
        <v>3.9838759639438068</v>
      </c>
      <c r="M76"/>
      <c r="N76"/>
      <c r="O76"/>
      <c r="P76"/>
    </row>
    <row r="77" spans="1:16">
      <c r="A77">
        <v>88</v>
      </c>
      <c r="B77">
        <f t="shared" si="12"/>
        <v>0.84428332456976851</v>
      </c>
      <c r="C77">
        <f t="shared" si="21"/>
        <v>27430.126732680528</v>
      </c>
      <c r="D77">
        <f t="shared" si="13"/>
        <v>4271.3281414429293</v>
      </c>
      <c r="E77">
        <f t="shared" si="14"/>
        <v>0.15571667543023146</v>
      </c>
      <c r="F77" s="5">
        <f t="shared" si="15"/>
        <v>1</v>
      </c>
      <c r="G77" s="2">
        <f t="shared" si="11"/>
        <v>4.1167470613043662</v>
      </c>
      <c r="H77">
        <f t="shared" si="16"/>
        <v>0.84166357456521634</v>
      </c>
      <c r="I77">
        <f t="shared" si="17"/>
        <v>2.9046677868661448E-2</v>
      </c>
      <c r="J77">
        <f t="shared" si="18"/>
        <v>0.1292581527821019</v>
      </c>
      <c r="K77">
        <f t="shared" si="19"/>
        <v>4.0586746403961991</v>
      </c>
      <c r="L77">
        <f t="shared" si="20"/>
        <v>3.7957256573877673</v>
      </c>
      <c r="M77"/>
      <c r="N77"/>
      <c r="O77"/>
      <c r="P77"/>
    </row>
    <row r="78" spans="1:16">
      <c r="A78">
        <v>89</v>
      </c>
      <c r="B78">
        <f t="shared" si="12"/>
        <v>0.82564916809512234</v>
      </c>
      <c r="C78">
        <f t="shared" si="21"/>
        <v>23158.798591237599</v>
      </c>
      <c r="D78">
        <f t="shared" si="13"/>
        <v>4037.755800299783</v>
      </c>
      <c r="E78">
        <f t="shared" si="14"/>
        <v>0.1743508319048776</v>
      </c>
      <c r="F78" s="5">
        <f t="shared" si="15"/>
        <v>1</v>
      </c>
      <c r="G78" s="2">
        <f t="shared" si="11"/>
        <v>3.8392525937999644</v>
      </c>
      <c r="H78">
        <f t="shared" si="16"/>
        <v>0.85233643870000098</v>
      </c>
      <c r="I78">
        <f t="shared" si="17"/>
        <v>1.9178654307268561E-2</v>
      </c>
      <c r="J78">
        <f t="shared" si="18"/>
        <v>0.10232586961442794</v>
      </c>
      <c r="K78">
        <f t="shared" si="19"/>
        <v>3.8034982778226016</v>
      </c>
      <c r="L78">
        <f t="shared" si="20"/>
        <v>3.6030359407214441</v>
      </c>
      <c r="M78"/>
      <c r="N78"/>
      <c r="O78"/>
      <c r="P78"/>
    </row>
    <row r="79" spans="1:16">
      <c r="A79">
        <v>90</v>
      </c>
      <c r="B79">
        <f t="shared" si="12"/>
        <v>0.80505110796219781</v>
      </c>
      <c r="C79">
        <f t="shared" si="21"/>
        <v>19121.042790937816</v>
      </c>
      <c r="D79">
        <f t="shared" si="13"/>
        <v>3727.6261067007326</v>
      </c>
      <c r="E79">
        <f t="shared" si="14"/>
        <v>0.19494889203780222</v>
      </c>
      <c r="F79" s="5">
        <f t="shared" si="15"/>
        <v>1</v>
      </c>
      <c r="G79" s="2">
        <f t="shared" si="11"/>
        <v>3.5763648915973603</v>
      </c>
      <c r="H79">
        <f t="shared" si="16"/>
        <v>0.86244750416933202</v>
      </c>
      <c r="I79">
        <f t="shared" si="17"/>
        <v>1.1987898394780889E-2</v>
      </c>
      <c r="J79">
        <f t="shared" si="18"/>
        <v>7.8545005249126554E-2</v>
      </c>
      <c r="K79">
        <f t="shared" si="19"/>
        <v>3.5554859410660224</v>
      </c>
      <c r="L79">
        <f t="shared" si="20"/>
        <v>3.4077140648498263</v>
      </c>
      <c r="M79"/>
      <c r="N79"/>
      <c r="O79"/>
      <c r="P79"/>
    </row>
    <row r="80" spans="1:16">
      <c r="A80">
        <v>91</v>
      </c>
      <c r="B80">
        <f t="shared" si="12"/>
        <v>0.78235351805641706</v>
      </c>
      <c r="C80">
        <f t="shared" si="21"/>
        <v>15393.416684237083</v>
      </c>
      <c r="D80">
        <f t="shared" si="13"/>
        <v>3350.3229864158548</v>
      </c>
      <c r="E80">
        <f t="shared" si="14"/>
        <v>0.21764648194358294</v>
      </c>
      <c r="F80" s="5">
        <f t="shared" si="15"/>
        <v>1</v>
      </c>
      <c r="G80" s="2">
        <f t="shared" si="11"/>
        <v>3.3282601076639597</v>
      </c>
      <c r="H80">
        <f t="shared" si="16"/>
        <v>0.87198999585907822</v>
      </c>
      <c r="I80">
        <f t="shared" si="17"/>
        <v>7.0425520481877798E-3</v>
      </c>
      <c r="J80">
        <f t="shared" si="18"/>
        <v>5.8222288905787963E-2</v>
      </c>
      <c r="K80">
        <f t="shared" si="19"/>
        <v>3.3167742602058712</v>
      </c>
      <c r="L80">
        <f t="shared" si="20"/>
        <v>3.2118574924367733</v>
      </c>
      <c r="M80"/>
      <c r="N80"/>
      <c r="O80"/>
      <c r="P80"/>
    </row>
    <row r="81" spans="1:16">
      <c r="A81">
        <v>92</v>
      </c>
      <c r="B81">
        <f t="shared" si="12"/>
        <v>0.75743109995043512</v>
      </c>
      <c r="C81">
        <f t="shared" si="21"/>
        <v>12043.093697821228</v>
      </c>
      <c r="D81">
        <f t="shared" si="13"/>
        <v>2921.2799914743428</v>
      </c>
      <c r="E81">
        <f t="shared" si="14"/>
        <v>0.24256890004956491</v>
      </c>
      <c r="F81" s="5">
        <f t="shared" si="15"/>
        <v>1</v>
      </c>
      <c r="G81" s="2">
        <f t="shared" si="11"/>
        <v>3.0950081466827468</v>
      </c>
      <c r="H81">
        <f t="shared" si="16"/>
        <v>0.88096122512758646</v>
      </c>
      <c r="I81">
        <f t="shared" si="17"/>
        <v>3.8567666482633351E-3</v>
      </c>
      <c r="J81">
        <f t="shared" si="18"/>
        <v>4.1485479056179483E-2</v>
      </c>
      <c r="K81">
        <f t="shared" si="19"/>
        <v>3.0891015748841348</v>
      </c>
      <c r="L81">
        <f t="shared" si="20"/>
        <v>3.0176677398490535</v>
      </c>
      <c r="M81"/>
      <c r="N81"/>
      <c r="O81"/>
      <c r="P81"/>
    </row>
    <row r="82" spans="1:16">
      <c r="A82">
        <v>93</v>
      </c>
      <c r="B82">
        <f t="shared" si="12"/>
        <v>0.73017560448514207</v>
      </c>
      <c r="C82">
        <f t="shared" si="21"/>
        <v>9121.8137063468857</v>
      </c>
      <c r="D82">
        <f t="shared" si="13"/>
        <v>2461.2878693141938</v>
      </c>
      <c r="E82">
        <f t="shared" si="14"/>
        <v>0.26982439551485787</v>
      </c>
      <c r="F82" s="5">
        <f t="shared" si="15"/>
        <v>1</v>
      </c>
      <c r="G82" s="2">
        <f t="shared" si="11"/>
        <v>2.8765764604762518</v>
      </c>
      <c r="H82">
        <f t="shared" si="16"/>
        <v>0.88936244382783625</v>
      </c>
      <c r="I82">
        <f t="shared" si="17"/>
        <v>1.950732752294056E-3</v>
      </c>
      <c r="J82">
        <f t="shared" si="18"/>
        <v>2.8266591730660477E-2</v>
      </c>
      <c r="K82">
        <f t="shared" si="19"/>
        <v>2.8737619505406258</v>
      </c>
      <c r="L82">
        <f t="shared" si="20"/>
        <v>2.8273454150503983</v>
      </c>
      <c r="M82"/>
      <c r="N82"/>
      <c r="O82"/>
      <c r="P82"/>
    </row>
    <row r="83" spans="1:16">
      <c r="A83">
        <v>94</v>
      </c>
      <c r="B83">
        <f t="shared" si="12"/>
        <v>0.70050399603360658</v>
      </c>
      <c r="C83">
        <f t="shared" si="21"/>
        <v>6660.5258370326919</v>
      </c>
      <c r="D83">
        <f t="shared" si="13"/>
        <v>1994.8008725062091</v>
      </c>
      <c r="E83">
        <f t="shared" si="14"/>
        <v>0.29949600396639342</v>
      </c>
      <c r="F83" s="5">
        <f t="shared" si="15"/>
        <v>1</v>
      </c>
      <c r="G83" s="2">
        <f t="shared" si="11"/>
        <v>2.6728358314181602</v>
      </c>
      <c r="H83">
        <f t="shared" si="16"/>
        <v>0.89719862186853205</v>
      </c>
      <c r="I83">
        <f t="shared" si="17"/>
        <v>9.017721343482141E-4</v>
      </c>
      <c r="J83">
        <f t="shared" si="18"/>
        <v>1.8308661334115784E-2</v>
      </c>
      <c r="K83">
        <f t="shared" si="19"/>
        <v>2.6716055406974801</v>
      </c>
      <c r="L83">
        <f t="shared" si="20"/>
        <v>2.6429758474511873</v>
      </c>
      <c r="M83"/>
      <c r="N83"/>
      <c r="O83"/>
      <c r="P83"/>
    </row>
    <row r="84" spans="1:16">
      <c r="A84">
        <v>95</v>
      </c>
      <c r="B84">
        <f t="shared" si="12"/>
        <v>0.66836809538194486</v>
      </c>
      <c r="C84">
        <f t="shared" si="21"/>
        <v>4665.7249645264828</v>
      </c>
      <c r="D84">
        <f t="shared" si="13"/>
        <v>1547.3032564099253</v>
      </c>
      <c r="E84">
        <f t="shared" si="14"/>
        <v>0.33163190461805514</v>
      </c>
      <c r="F84" s="5">
        <f t="shared" si="15"/>
        <v>1</v>
      </c>
      <c r="G84" s="2">
        <f t="shared" si="11"/>
        <v>2.4835679375502417</v>
      </c>
      <c r="H84">
        <f t="shared" si="16"/>
        <v>0.90447815624806738</v>
      </c>
      <c r="I84">
        <f t="shared" si="17"/>
        <v>3.7649786607484129E-4</v>
      </c>
      <c r="J84">
        <f t="shared" si="18"/>
        <v>1.1198047662618799E-2</v>
      </c>
      <c r="K84">
        <f t="shared" si="19"/>
        <v>2.4830802039588278</v>
      </c>
      <c r="L84">
        <f t="shared" si="20"/>
        <v>2.4664183201230845</v>
      </c>
      <c r="M84"/>
      <c r="N84"/>
      <c r="O84"/>
      <c r="P84"/>
    </row>
    <row r="85" spans="1:16">
      <c r="A85">
        <v>96</v>
      </c>
      <c r="B85">
        <f t="shared" si="12"/>
        <v>0.63376562042747031</v>
      </c>
      <c r="C85">
        <f t="shared" si="21"/>
        <v>3118.4217081165575</v>
      </c>
      <c r="D85">
        <f t="shared" si="13"/>
        <v>1142.0732395175758</v>
      </c>
      <c r="E85">
        <f t="shared" si="14"/>
        <v>0.36623437957252969</v>
      </c>
      <c r="F85" s="5">
        <f t="shared" si="15"/>
        <v>1</v>
      </c>
      <c r="G85" s="2">
        <f t="shared" si="11"/>
        <v>2.3084744255641669</v>
      </c>
      <c r="H85">
        <f t="shared" si="16"/>
        <v>0.91121252209368575</v>
      </c>
      <c r="I85">
        <f t="shared" si="17"/>
        <v>1.4007353871330947E-4</v>
      </c>
      <c r="J85">
        <f t="shared" si="18"/>
        <v>6.4186566832309068E-3</v>
      </c>
      <c r="K85">
        <f t="shared" si="19"/>
        <v>2.3083013395728518</v>
      </c>
      <c r="L85">
        <f t="shared" si="20"/>
        <v>2.2992136116535584</v>
      </c>
      <c r="M85"/>
      <c r="N85"/>
      <c r="O85"/>
      <c r="P85"/>
    </row>
    <row r="86" spans="1:16">
      <c r="A86">
        <v>97</v>
      </c>
      <c r="B86">
        <f t="shared" si="12"/>
        <v>0.59675237200676123</v>
      </c>
      <c r="C86">
        <f t="shared" si="21"/>
        <v>1976.3484685989818</v>
      </c>
      <c r="D86">
        <f t="shared" si="13"/>
        <v>796.95783205060934</v>
      </c>
      <c r="E86">
        <f t="shared" si="14"/>
        <v>0.40324762799323877</v>
      </c>
      <c r="F86" s="5">
        <f t="shared" si="15"/>
        <v>1</v>
      </c>
      <c r="G86" s="2">
        <f t="shared" si="11"/>
        <v>2.1471871599296835</v>
      </c>
      <c r="H86">
        <f t="shared" si="16"/>
        <v>0.91741587846424277</v>
      </c>
      <c r="I86">
        <f t="shared" si="17"/>
        <v>4.5737037901312832E-5</v>
      </c>
      <c r="J86">
        <f t="shared" si="18"/>
        <v>3.4185491216066036E-3</v>
      </c>
      <c r="K86">
        <f t="shared" si="19"/>
        <v>2.147132986983725</v>
      </c>
      <c r="L86">
        <f t="shared" si="20"/>
        <v>2.1425232219986876</v>
      </c>
      <c r="M86"/>
      <c r="N86"/>
      <c r="O86"/>
      <c r="P86"/>
    </row>
    <row r="87" spans="1:16">
      <c r="A87">
        <v>98</v>
      </c>
      <c r="B87">
        <f t="shared" si="12"/>
        <v>0.55745507601696676</v>
      </c>
      <c r="C87">
        <f t="shared" si="21"/>
        <v>1179.3906365483724</v>
      </c>
      <c r="D87">
        <f t="shared" si="13"/>
        <v>521.93333959760071</v>
      </c>
      <c r="E87">
        <f t="shared" si="14"/>
        <v>0.4425449239830333</v>
      </c>
      <c r="F87" s="5">
        <f t="shared" si="15"/>
        <v>1</v>
      </c>
      <c r="G87" s="2">
        <f t="shared" si="11"/>
        <v>1.9992792694142034</v>
      </c>
      <c r="H87">
        <f t="shared" si="16"/>
        <v>0.92310464348406895</v>
      </c>
      <c r="I87">
        <f t="shared" si="17"/>
        <v>1.2882980344213956E-5</v>
      </c>
      <c r="J87">
        <f t="shared" si="18"/>
        <v>1.6754211588424865E-3</v>
      </c>
      <c r="K87">
        <f t="shared" si="19"/>
        <v>1.9992645675968486</v>
      </c>
      <c r="L87">
        <f t="shared" si="20"/>
        <v>1.9971088476068979</v>
      </c>
      <c r="M87"/>
      <c r="N87"/>
      <c r="O87"/>
      <c r="P87"/>
    </row>
    <row r="88" spans="1:16">
      <c r="A88">
        <v>99</v>
      </c>
      <c r="B88">
        <f t="shared" si="12"/>
        <v>0.51608408902331093</v>
      </c>
      <c r="C88">
        <f t="shared" si="21"/>
        <v>657.45729695077171</v>
      </c>
      <c r="D88">
        <f t="shared" si="13"/>
        <v>318.15404678220426</v>
      </c>
      <c r="E88">
        <f t="shared" si="14"/>
        <v>0.48391591097668907</v>
      </c>
      <c r="F88" s="5">
        <f t="shared" si="15"/>
        <v>1</v>
      </c>
      <c r="G88" s="2">
        <f t="shared" si="11"/>
        <v>1.8642765756413007</v>
      </c>
      <c r="H88">
        <f t="shared" si="16"/>
        <v>0.92829705478302671</v>
      </c>
      <c r="I88">
        <f t="shared" si="17"/>
        <v>3.069950907106133E-6</v>
      </c>
      <c r="J88">
        <f t="shared" si="18"/>
        <v>7.4734892392202298E-4</v>
      </c>
      <c r="K88">
        <f t="shared" si="19"/>
        <v>1.8642731823804397</v>
      </c>
      <c r="L88">
        <f t="shared" si="20"/>
        <v>1.8633530919444978</v>
      </c>
      <c r="M88"/>
      <c r="N88"/>
      <c r="O88"/>
      <c r="P88"/>
    </row>
    <row r="89" spans="1:16">
      <c r="A89">
        <v>100</v>
      </c>
      <c r="B89">
        <f t="shared" si="12"/>
        <v>0.47294481005472727</v>
      </c>
      <c r="C89">
        <f t="shared" si="21"/>
        <v>339.30325016856744</v>
      </c>
      <c r="D89">
        <f t="shared" si="13"/>
        <v>178.83153896664271</v>
      </c>
      <c r="E89">
        <f t="shared" si="14"/>
        <v>0.52705518994527278</v>
      </c>
      <c r="F89" s="5">
        <f t="shared" si="15"/>
        <v>1</v>
      </c>
      <c r="G89" s="2">
        <f>1+$F$5*B89*G90</f>
        <v>1.741668960126288</v>
      </c>
      <c r="H89">
        <f>(1-(1-$F$5)*G89)</f>
        <v>0.93301273230283488</v>
      </c>
      <c r="I89">
        <f t="shared" si="17"/>
        <v>6.0537670930904131E-7</v>
      </c>
      <c r="J89">
        <f t="shared" si="18"/>
        <v>2.9967019770555682E-4</v>
      </c>
      <c r="K89">
        <f t="shared" si="19"/>
        <v>1.7416683085999978</v>
      </c>
      <c r="L89">
        <f t="shared" si="20"/>
        <v>1.7413140176514239</v>
      </c>
      <c r="M89"/>
      <c r="N89"/>
      <c r="O89"/>
      <c r="P89"/>
    </row>
    <row r="90" spans="1:16">
      <c r="A90">
        <v>101</v>
      </c>
      <c r="B90">
        <f t="shared" si="12"/>
        <v>0.42844624149677607</v>
      </c>
      <c r="C90">
        <f t="shared" si="21"/>
        <v>160.47171120192473</v>
      </c>
      <c r="D90">
        <f t="shared" si="13"/>
        <v>91.718209670903988</v>
      </c>
      <c r="E90">
        <f t="shared" si="14"/>
        <v>0.57155375850322399</v>
      </c>
      <c r="F90" s="5">
        <f t="shared" si="15"/>
        <v>1</v>
      </c>
      <c r="G90" s="2">
        <f t="shared" si="11"/>
        <v>1.6309212029244673</v>
      </c>
      <c r="H90">
        <f t="shared" si="16"/>
        <v>0.93727226142598186</v>
      </c>
      <c r="I90">
        <f t="shared" si="17"/>
        <v>9.6348738045119977E-8</v>
      </c>
      <c r="J90">
        <f t="shared" si="18"/>
        <v>1.0650636281224584E-4</v>
      </c>
      <c r="K90">
        <f t="shared" si="19"/>
        <v>1.6309211014420888</v>
      </c>
      <c r="L90">
        <f t="shared" si="20"/>
        <v>1.6307996598458185</v>
      </c>
      <c r="M90"/>
      <c r="N90"/>
      <c r="O90"/>
      <c r="P90"/>
    </row>
    <row r="91" spans="1:16">
      <c r="A91">
        <v>102</v>
      </c>
      <c r="B91">
        <f t="shared" si="12"/>
        <v>0.38310475821625123</v>
      </c>
      <c r="C91">
        <f t="shared" si="21"/>
        <v>68.753501531020746</v>
      </c>
      <c r="D91">
        <f t="shared" si="13"/>
        <v>42.413707950458388</v>
      </c>
      <c r="E91">
        <f t="shared" si="14"/>
        <v>0.61689524178374888</v>
      </c>
      <c r="F91" s="5">
        <f t="shared" si="15"/>
        <v>1</v>
      </c>
      <c r="G91" s="2">
        <f t="shared" si="11"/>
        <v>1.5314828034181356</v>
      </c>
      <c r="H91">
        <f t="shared" si="16"/>
        <v>0.94109681525314848</v>
      </c>
      <c r="I91">
        <f t="shared" si="17"/>
        <v>1.2031135989838572E-8</v>
      </c>
      <c r="J91">
        <f t="shared" si="18"/>
        <v>3.3022061139633358E-5</v>
      </c>
      <c r="K91">
        <f t="shared" si="19"/>
        <v>1.5314827909568616</v>
      </c>
      <c r="L91">
        <f t="shared" si="20"/>
        <v>1.5314463036593435</v>
      </c>
      <c r="M91"/>
      <c r="N91"/>
      <c r="O91"/>
      <c r="P91"/>
    </row>
    <row r="92" spans="1:16">
      <c r="A92">
        <v>103</v>
      </c>
      <c r="B92">
        <f t="shared" si="12"/>
        <v>0.33754086126417182</v>
      </c>
      <c r="C92">
        <f t="shared" si="21"/>
        <v>26.339793580562361</v>
      </c>
      <c r="D92">
        <f t="shared" si="13"/>
        <v>17.449036969858838</v>
      </c>
      <c r="E92">
        <f t="shared" si="14"/>
        <v>0.66245913873582818</v>
      </c>
      <c r="F92" s="5">
        <f t="shared" si="15"/>
        <v>1</v>
      </c>
      <c r="G92" s="2">
        <f t="shared" si="11"/>
        <v>1.4427962683847815</v>
      </c>
      <c r="H92">
        <f t="shared" si="16"/>
        <v>0.94450783583135445</v>
      </c>
      <c r="I92">
        <f t="shared" si="17"/>
        <v>1.14156341125034E-9</v>
      </c>
      <c r="J92">
        <f t="shared" si="18"/>
        <v>8.7720556622457934E-6</v>
      </c>
      <c r="K92">
        <f t="shared" si="19"/>
        <v>1.442796267217102</v>
      </c>
      <c r="L92">
        <f t="shared" si="20"/>
        <v>1.4427868276104738</v>
      </c>
      <c r="M92"/>
      <c r="N92"/>
      <c r="O92"/>
      <c r="P92"/>
    </row>
    <row r="93" spans="1:16">
      <c r="A93">
        <v>104</v>
      </c>
      <c r="B93">
        <f t="shared" si="12"/>
        <v>0.29246663279762747</v>
      </c>
      <c r="C93">
        <f t="shared" si="21"/>
        <v>8.890756610703523</v>
      </c>
      <c r="D93">
        <f t="shared" si="13"/>
        <v>6.2905069617478162</v>
      </c>
      <c r="E93">
        <f t="shared" si="14"/>
        <v>0.70753336720237248</v>
      </c>
      <c r="F93" s="5">
        <f t="shared" si="15"/>
        <v>1</v>
      </c>
      <c r="G93" s="2">
        <f t="shared" si="11"/>
        <v>1.3643033243307463</v>
      </c>
      <c r="H93">
        <f t="shared" si="16"/>
        <v>0.94752679521804806</v>
      </c>
      <c r="I93">
        <f t="shared" si="17"/>
        <v>7.9374860466482361E-11</v>
      </c>
      <c r="J93">
        <f t="shared" si="18"/>
        <v>1.9561664722680084E-6</v>
      </c>
      <c r="K93">
        <f t="shared" si="19"/>
        <v>1.3643033242502798</v>
      </c>
      <c r="L93">
        <f t="shared" si="20"/>
        <v>1.364301263936077</v>
      </c>
      <c r="M93"/>
      <c r="N93"/>
      <c r="O93"/>
      <c r="P93"/>
    </row>
    <row r="94" spans="1:16">
      <c r="A94">
        <v>105</v>
      </c>
      <c r="B94">
        <f t="shared" si="12"/>
        <v>0.24866192538954152</v>
      </c>
      <c r="C94">
        <f t="shared" si="21"/>
        <v>2.6002496489557063</v>
      </c>
      <c r="D94">
        <f t="shared" si="13"/>
        <v>1.953666564752901</v>
      </c>
      <c r="E94">
        <f t="shared" si="14"/>
        <v>0.75133807461045854</v>
      </c>
      <c r="F94" s="5">
        <f t="shared" si="15"/>
        <v>1</v>
      </c>
      <c r="G94" s="2">
        <f t="shared" si="11"/>
        <v>1.2954484881909223</v>
      </c>
      <c r="H94">
        <f t="shared" si="16"/>
        <v>0.95017505814650283</v>
      </c>
      <c r="I94">
        <f t="shared" si="17"/>
        <v>3.8818080512216065E-12</v>
      </c>
      <c r="J94">
        <f t="shared" si="18"/>
        <v>3.5783797569487342E-7</v>
      </c>
      <c r="K94">
        <f t="shared" si="19"/>
        <v>1.2954484881870405</v>
      </c>
      <c r="L94">
        <f t="shared" si="20"/>
        <v>1.2954481175594972</v>
      </c>
      <c r="M94"/>
      <c r="N94"/>
      <c r="O94"/>
      <c r="P94"/>
    </row>
    <row r="95" spans="1:16">
      <c r="A95">
        <v>106</v>
      </c>
      <c r="B95">
        <f t="shared" si="12"/>
        <v>0.2069381731075379</v>
      </c>
      <c r="C95">
        <f t="shared" si="21"/>
        <v>0.64658308420280541</v>
      </c>
      <c r="D95">
        <f t="shared" si="13"/>
        <v>0.51278036199563948</v>
      </c>
      <c r="E95">
        <f t="shared" si="14"/>
        <v>0.79306182689246207</v>
      </c>
      <c r="F95" s="5">
        <f t="shared" si="15"/>
        <v>1</v>
      </c>
      <c r="G95" s="2">
        <f t="shared" si="11"/>
        <v>1.2356794359941148</v>
      </c>
      <c r="H95">
        <f t="shared" si="16"/>
        <v>0.95247386784638011</v>
      </c>
      <c r="I95">
        <f t="shared" si="17"/>
        <v>0</v>
      </c>
      <c r="J95">
        <f t="shared" si="18"/>
        <v>5.2310405564542526E-8</v>
      </c>
      <c r="K95">
        <f t="shared" si="19"/>
        <v>1.2356794359941148</v>
      </c>
      <c r="L95">
        <f t="shared" si="20"/>
        <v>1.2356793824869794</v>
      </c>
      <c r="M95"/>
      <c r="N95"/>
      <c r="O95"/>
      <c r="P95"/>
    </row>
    <row r="96" spans="1:16">
      <c r="A96">
        <v>107</v>
      </c>
      <c r="B96">
        <f t="shared" si="12"/>
        <v>0.16809022690788389</v>
      </c>
      <c r="C96">
        <f t="shared" si="21"/>
        <v>0.13380272220716591</v>
      </c>
      <c r="D96">
        <f t="shared" si="13"/>
        <v>0.11131179227047083</v>
      </c>
      <c r="E96">
        <f t="shared" si="14"/>
        <v>0.83190977309211611</v>
      </c>
      <c r="F96" s="5">
        <f t="shared" si="15"/>
        <v>1</v>
      </c>
      <c r="G96" s="2">
        <f t="shared" si="11"/>
        <v>1.184443690369813</v>
      </c>
      <c r="H96">
        <f t="shared" si="16"/>
        <v>0.95444447344731476</v>
      </c>
      <c r="I96">
        <f t="shared" si="17"/>
        <v>0</v>
      </c>
      <c r="J96">
        <f t="shared" si="18"/>
        <v>5.9327597932954741E-9</v>
      </c>
      <c r="K96">
        <f t="shared" si="19"/>
        <v>1.184443690369813</v>
      </c>
      <c r="L96">
        <f t="shared" si="20"/>
        <v>1.1844436843554607</v>
      </c>
      <c r="M96"/>
      <c r="N96"/>
      <c r="O96"/>
      <c r="P96"/>
    </row>
    <row r="97" spans="1:16">
      <c r="A97">
        <v>108</v>
      </c>
      <c r="B97">
        <f t="shared" si="12"/>
        <v>0.13283880519602098</v>
      </c>
      <c r="C97">
        <f t="shared" si="21"/>
        <v>2.2490929936695072E-2</v>
      </c>
      <c r="D97">
        <f t="shared" si="13"/>
        <v>1.9503261676157079E-2</v>
      </c>
      <c r="E97">
        <f t="shared" si="14"/>
        <v>0.86716119480397902</v>
      </c>
      <c r="F97" s="5">
        <f t="shared" si="15"/>
        <v>1</v>
      </c>
      <c r="G97" s="2">
        <f t="shared" si="11"/>
        <v>1.1411813852195392</v>
      </c>
      <c r="H97">
        <f t="shared" si="16"/>
        <v>0.95610840826078691</v>
      </c>
      <c r="I97">
        <f t="shared" si="17"/>
        <v>0</v>
      </c>
      <c r="J97">
        <f t="shared" si="18"/>
        <v>5.0482599288469326E-10</v>
      </c>
      <c r="K97">
        <f t="shared" si="19"/>
        <v>1.1411813852195392</v>
      </c>
      <c r="L97">
        <f t="shared" si="20"/>
        <v>1.1411813847147132</v>
      </c>
      <c r="M97"/>
      <c r="N97"/>
      <c r="O97"/>
      <c r="P97"/>
    </row>
    <row r="98" spans="1:16">
      <c r="A98">
        <v>109</v>
      </c>
      <c r="B98">
        <f t="shared" si="12"/>
        <v>0.10176882204093347</v>
      </c>
      <c r="C98">
        <f t="shared" si="21"/>
        <v>2.9876682605379933E-3</v>
      </c>
      <c r="D98">
        <f t="shared" si="13"/>
        <v>2.6836167810139568E-3</v>
      </c>
      <c r="E98">
        <f t="shared" si="14"/>
        <v>0.89823117795906648</v>
      </c>
      <c r="F98" s="5">
        <f t="shared" si="15"/>
        <v>1</v>
      </c>
      <c r="G98" s="2">
        <f t="shared" si="11"/>
        <v>1.1053143726462753</v>
      </c>
      <c r="H98">
        <f t="shared" si="16"/>
        <v>0.95748790874437395</v>
      </c>
      <c r="I98">
        <f t="shared" si="17"/>
        <v>0</v>
      </c>
      <c r="J98">
        <f t="shared" si="18"/>
        <v>0</v>
      </c>
      <c r="K98">
        <f t="shared" si="19"/>
        <v>1.1053143726462753</v>
      </c>
      <c r="L98">
        <f t="shared" si="20"/>
        <v>1.1053143726462753</v>
      </c>
      <c r="M98"/>
      <c r="N98"/>
      <c r="O98"/>
      <c r="P98"/>
    </row>
    <row r="99" spans="1:16">
      <c r="A99">
        <v>110</v>
      </c>
      <c r="B99">
        <f t="shared" si="12"/>
        <v>7.5271537396560007E-2</v>
      </c>
      <c r="C99">
        <f t="shared" si="21"/>
        <v>3.0405147952403632E-4</v>
      </c>
      <c r="D99">
        <f t="shared" si="13"/>
        <v>2.811650572125634E-4</v>
      </c>
      <c r="E99">
        <f t="shared" si="14"/>
        <v>0.92472846260343999</v>
      </c>
      <c r="F99" s="5">
        <f t="shared" si="15"/>
        <v>1</v>
      </c>
      <c r="G99" s="2">
        <f t="shared" si="11"/>
        <v>1.0762328319774825</v>
      </c>
      <c r="H99">
        <f t="shared" si="16"/>
        <v>0.95860642953932751</v>
      </c>
      <c r="I99">
        <f t="shared" si="17"/>
        <v>0</v>
      </c>
      <c r="J99">
        <f t="shared" si="18"/>
        <v>0</v>
      </c>
      <c r="K99">
        <f t="shared" si="19"/>
        <v>1.0762328319774825</v>
      </c>
      <c r="L99">
        <f t="shared" si="20"/>
        <v>1.0762328319774825</v>
      </c>
      <c r="M99"/>
      <c r="N99"/>
      <c r="O99"/>
      <c r="P99"/>
    </row>
    <row r="100" spans="1:16">
      <c r="A100">
        <v>111</v>
      </c>
      <c r="B100">
        <f t="shared" si="12"/>
        <v>5.3500389318737046E-2</v>
      </c>
      <c r="C100">
        <f t="shared" si="21"/>
        <v>2.2886422311472899E-5</v>
      </c>
      <c r="D100">
        <f t="shared" si="13"/>
        <v>2.166198980769607E-5</v>
      </c>
      <c r="E100">
        <f t="shared" si="14"/>
        <v>0.94649961068126298</v>
      </c>
      <c r="F100" s="5">
        <f t="shared" si="15"/>
        <v>1</v>
      </c>
      <c r="G100" s="2">
        <f t="shared" si="11"/>
        <v>1.0532818645498425</v>
      </c>
      <c r="H100">
        <f t="shared" si="16"/>
        <v>0.95948915905577525</v>
      </c>
      <c r="I100">
        <f t="shared" si="17"/>
        <v>0</v>
      </c>
      <c r="J100">
        <f t="shared" si="18"/>
        <v>0</v>
      </c>
      <c r="K100">
        <f t="shared" si="19"/>
        <v>1.0532818645498425</v>
      </c>
      <c r="L100">
        <f t="shared" si="20"/>
        <v>1.0532818645498425</v>
      </c>
      <c r="M100"/>
      <c r="N100"/>
      <c r="O100"/>
      <c r="P100"/>
    </row>
    <row r="101" spans="1:16">
      <c r="A101">
        <v>112</v>
      </c>
      <c r="B101">
        <f t="shared" si="12"/>
        <v>3.6350547032711955E-2</v>
      </c>
      <c r="C101">
        <f t="shared" si="21"/>
        <v>1.2244325037768299E-6</v>
      </c>
      <c r="D101">
        <f t="shared" si="13"/>
        <v>1.179923712459909E-6</v>
      </c>
      <c r="E101">
        <f t="shared" si="14"/>
        <v>0.96364945296728799</v>
      </c>
      <c r="F101" s="5">
        <f t="shared" si="15"/>
        <v>1</v>
      </c>
      <c r="G101" s="2">
        <f t="shared" si="11"/>
        <v>1.0357520727878025</v>
      </c>
      <c r="H101">
        <f t="shared" si="16"/>
        <v>0.9601633818158537</v>
      </c>
      <c r="I101">
        <f t="shared" si="17"/>
        <v>0</v>
      </c>
      <c r="J101">
        <f t="shared" si="18"/>
        <v>0</v>
      </c>
      <c r="K101">
        <f t="shared" si="19"/>
        <v>1.0357520727878025</v>
      </c>
      <c r="L101">
        <f t="shared" si="20"/>
        <v>1.0357520727878025</v>
      </c>
      <c r="M101"/>
      <c r="N101"/>
      <c r="O101"/>
      <c r="P101"/>
    </row>
    <row r="102" spans="1:16">
      <c r="A102">
        <v>113</v>
      </c>
      <c r="B102">
        <f t="shared" si="12"/>
        <v>2.3469794582181548E-2</v>
      </c>
      <c r="C102">
        <f t="shared" si="21"/>
        <v>4.4508791316920912E-8</v>
      </c>
      <c r="D102">
        <f t="shared" si="13"/>
        <v>4.3464179127611594E-8</v>
      </c>
      <c r="E102">
        <f t="shared" si="14"/>
        <v>0.97653020541781843</v>
      </c>
      <c r="F102" s="5">
        <f t="shared" si="15"/>
        <v>1</v>
      </c>
      <c r="G102" s="2">
        <f t="shared" si="11"/>
        <v>1.0228774732290584</v>
      </c>
      <c r="H102">
        <f t="shared" si="16"/>
        <v>0.96065855872195915</v>
      </c>
      <c r="I102">
        <f t="shared" si="17"/>
        <v>0</v>
      </c>
      <c r="J102">
        <f t="shared" si="18"/>
        <v>0</v>
      </c>
      <c r="K102">
        <f t="shared" si="19"/>
        <v>1.0228774732290584</v>
      </c>
      <c r="L102">
        <f t="shared" si="20"/>
        <v>1.0228774732290584</v>
      </c>
      <c r="M102"/>
      <c r="N102"/>
      <c r="O102"/>
      <c r="P102"/>
    </row>
    <row r="103" spans="1:16">
      <c r="A103">
        <v>114</v>
      </c>
      <c r="B103">
        <f t="shared" si="12"/>
        <v>1.4303008827170241E-2</v>
      </c>
      <c r="C103">
        <f t="shared" si="21"/>
        <v>1.0446121893093195E-9</v>
      </c>
      <c r="D103">
        <f t="shared" si="13"/>
        <v>1.0296710919446587E-9</v>
      </c>
      <c r="E103">
        <f t="shared" si="14"/>
        <v>0.98569699117282983</v>
      </c>
      <c r="F103" s="5">
        <f>B103+E103</f>
        <v>1</v>
      </c>
      <c r="G103" s="2">
        <f t="shared" si="11"/>
        <v>1.0137528931030484</v>
      </c>
      <c r="H103">
        <f t="shared" si="16"/>
        <v>0.96100950411142116</v>
      </c>
      <c r="I103">
        <f t="shared" si="17"/>
        <v>0</v>
      </c>
      <c r="J103">
        <f t="shared" si="18"/>
        <v>0</v>
      </c>
      <c r="K103">
        <f t="shared" si="19"/>
        <v>1.0137528931030484</v>
      </c>
      <c r="L103">
        <f t="shared" si="20"/>
        <v>1.0137528931030484</v>
      </c>
      <c r="M103"/>
      <c r="N103"/>
      <c r="O103"/>
      <c r="P103"/>
    </row>
    <row r="104" spans="1:16">
      <c r="A104">
        <v>115</v>
      </c>
      <c r="B104">
        <f t="shared" si="12"/>
        <v>8.1649723138915963E-3</v>
      </c>
      <c r="C104">
        <f t="shared" si="21"/>
        <v>1.4941097364660827E-11</v>
      </c>
      <c r="D104">
        <f t="shared" si="13"/>
        <v>1.4941097364660827E-11</v>
      </c>
      <c r="E104">
        <f t="shared" si="14"/>
        <v>1</v>
      </c>
      <c r="F104" s="5">
        <f t="shared" si="15"/>
        <v>1.0081649723138917</v>
      </c>
      <c r="G104" s="2">
        <f>1+$F$5*B104*G105</f>
        <v>1</v>
      </c>
      <c r="H104">
        <f t="shared" si="16"/>
        <v>0.96153846153846145</v>
      </c>
      <c r="I104">
        <f t="shared" si="17"/>
        <v>0</v>
      </c>
      <c r="J104">
        <f t="shared" si="18"/>
        <v>0</v>
      </c>
      <c r="K104">
        <f t="shared" si="19"/>
        <v>1</v>
      </c>
      <c r="L104">
        <f t="shared" si="20"/>
        <v>1</v>
      </c>
      <c r="M104"/>
      <c r="N104"/>
      <c r="O104"/>
      <c r="P104"/>
    </row>
    <row r="105" spans="1:16">
      <c r="A105"/>
      <c r="B105"/>
      <c r="C105"/>
      <c r="D105"/>
      <c r="E105"/>
      <c r="F105" s="5"/>
      <c r="G105" s="2"/>
      <c r="H105"/>
      <c r="I105"/>
      <c r="J105"/>
      <c r="K105"/>
      <c r="L105"/>
      <c r="M105"/>
      <c r="N105"/>
      <c r="O105"/>
      <c r="P105"/>
    </row>
    <row r="106" spans="1:16">
      <c r="A106"/>
      <c r="B106"/>
      <c r="C106"/>
      <c r="D106"/>
      <c r="E106"/>
      <c r="F106" s="5"/>
      <c r="G106" s="2"/>
      <c r="H106"/>
      <c r="I106"/>
      <c r="J106"/>
      <c r="K106"/>
      <c r="L106"/>
      <c r="M106"/>
      <c r="N106"/>
      <c r="O106"/>
      <c r="P106"/>
    </row>
    <row r="107" spans="1:16">
      <c r="A107"/>
      <c r="B107"/>
      <c r="C107"/>
      <c r="D107"/>
      <c r="E107"/>
      <c r="F107" s="5"/>
      <c r="G107" s="2"/>
      <c r="H107"/>
      <c r="I107"/>
      <c r="J107"/>
      <c r="K107"/>
      <c r="L107"/>
      <c r="M107"/>
      <c r="N107"/>
      <c r="O107"/>
      <c r="P107"/>
    </row>
    <row r="108" spans="1:16">
      <c r="A108"/>
      <c r="B108"/>
      <c r="C108"/>
      <c r="D108"/>
      <c r="E108"/>
      <c r="F108" s="5"/>
      <c r="G108" s="2"/>
      <c r="H108"/>
      <c r="I108"/>
      <c r="J108"/>
      <c r="K108"/>
      <c r="L108"/>
      <c r="M108"/>
      <c r="N108"/>
      <c r="O108"/>
      <c r="P108"/>
    </row>
    <row r="109" spans="1:16">
      <c r="A109"/>
      <c r="B109"/>
      <c r="C109"/>
      <c r="D109"/>
      <c r="E109"/>
      <c r="F109" s="5"/>
      <c r="G109" s="2"/>
      <c r="H109"/>
      <c r="I109"/>
      <c r="J109"/>
      <c r="K109"/>
      <c r="L109"/>
      <c r="M109"/>
      <c r="N109"/>
      <c r="O109"/>
      <c r="P109"/>
    </row>
    <row r="110" spans="1:16">
      <c r="A110"/>
      <c r="B110"/>
      <c r="C110"/>
      <c r="D110"/>
      <c r="E110"/>
      <c r="F110" s="5"/>
      <c r="G110" s="2"/>
      <c r="H110"/>
      <c r="I110"/>
      <c r="J110"/>
      <c r="K110"/>
      <c r="L110" s="1"/>
      <c r="M110" s="1"/>
      <c r="N110"/>
      <c r="O110"/>
      <c r="P110"/>
    </row>
    <row r="111" spans="1:16">
      <c r="A111"/>
      <c r="B111"/>
      <c r="C111"/>
      <c r="D111"/>
      <c r="E111"/>
      <c r="F111" s="5"/>
      <c r="G111" s="2"/>
      <c r="H111"/>
      <c r="I111"/>
      <c r="J111"/>
      <c r="K111"/>
      <c r="L111" s="1"/>
      <c r="M111" s="1"/>
      <c r="N111"/>
      <c r="O111"/>
      <c r="P111"/>
    </row>
    <row r="112" spans="1:16">
      <c r="A112"/>
      <c r="B112"/>
      <c r="C112"/>
      <c r="D112"/>
      <c r="E112"/>
      <c r="F112" s="5"/>
      <c r="G112" s="2"/>
      <c r="H112"/>
      <c r="I112"/>
      <c r="J112"/>
      <c r="K112"/>
      <c r="L112" s="1"/>
      <c r="M112" s="1"/>
      <c r="N112"/>
      <c r="O112"/>
      <c r="P112"/>
    </row>
    <row r="113" spans="1:16">
      <c r="A113"/>
      <c r="B113"/>
      <c r="C113"/>
      <c r="D113"/>
      <c r="E113"/>
      <c r="F113" s="5"/>
      <c r="G113" s="2"/>
      <c r="H113"/>
      <c r="I113"/>
      <c r="J113"/>
      <c r="K113"/>
      <c r="L113" s="1"/>
      <c r="M113" s="1"/>
      <c r="N113"/>
      <c r="O113"/>
      <c r="P113"/>
    </row>
    <row r="114" spans="1:16">
      <c r="A114"/>
      <c r="B114"/>
      <c r="C114"/>
      <c r="D114"/>
      <c r="E114"/>
      <c r="F114" s="5"/>
      <c r="G114" s="2"/>
      <c r="H114"/>
      <c r="I114"/>
      <c r="J114"/>
      <c r="K114"/>
      <c r="L114" s="1"/>
      <c r="M114" s="1"/>
      <c r="N114"/>
      <c r="O114"/>
      <c r="P114"/>
    </row>
    <row r="115" spans="1:16">
      <c r="A115"/>
      <c r="B115"/>
      <c r="C115"/>
      <c r="D115"/>
      <c r="E115"/>
      <c r="F115" s="5"/>
      <c r="G115" s="2"/>
      <c r="H115"/>
      <c r="I115"/>
      <c r="J115"/>
      <c r="K115"/>
      <c r="L115" s="1"/>
      <c r="M115" s="1"/>
      <c r="N115"/>
      <c r="O115"/>
      <c r="P115"/>
    </row>
    <row r="116" spans="1:16">
      <c r="A116"/>
      <c r="B116"/>
      <c r="C116"/>
      <c r="D116"/>
      <c r="E116"/>
      <c r="F116" s="5"/>
      <c r="G116" s="2"/>
      <c r="H116"/>
      <c r="I116"/>
      <c r="J116"/>
      <c r="K116"/>
      <c r="L116" s="1"/>
      <c r="M116" s="1"/>
      <c r="N116"/>
      <c r="O116"/>
      <c r="P116"/>
    </row>
    <row r="117" spans="1:16">
      <c r="A117"/>
      <c r="B117"/>
      <c r="C117"/>
      <c r="D117"/>
      <c r="E117"/>
      <c r="F117" s="5"/>
      <c r="G117" s="2"/>
      <c r="H117"/>
      <c r="I117"/>
      <c r="J117"/>
      <c r="K117"/>
      <c r="L117" s="1"/>
      <c r="M117" s="1"/>
      <c r="N117"/>
      <c r="O117"/>
      <c r="P117"/>
    </row>
    <row r="118" spans="1:16">
      <c r="A118"/>
      <c r="B118"/>
      <c r="C118"/>
      <c r="D118"/>
      <c r="E118"/>
      <c r="F118" s="5"/>
      <c r="G118" s="2"/>
      <c r="H118"/>
      <c r="I118"/>
      <c r="J118"/>
      <c r="K118"/>
      <c r="L118" s="1"/>
      <c r="M118" s="1"/>
      <c r="N118"/>
      <c r="O118"/>
      <c r="P118"/>
    </row>
    <row r="119" spans="1:16">
      <c r="A119"/>
      <c r="B119"/>
      <c r="C119"/>
      <c r="E119"/>
      <c r="F119" s="5"/>
      <c r="G119" s="2"/>
      <c r="H119"/>
      <c r="I119"/>
      <c r="J119"/>
      <c r="K119"/>
      <c r="L119" s="1"/>
      <c r="M119" s="1"/>
      <c r="N119"/>
      <c r="O119"/>
      <c r="P119"/>
    </row>
    <row r="120" spans="1:16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"/>
      <c r="O120" s="1"/>
      <c r="P120" s="1"/>
    </row>
    <row r="121" spans="1:16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/>
      <c r="O121" s="1"/>
      <c r="P121" s="1"/>
    </row>
    <row r="122" spans="1:16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"/>
      <c r="O122" s="1"/>
      <c r="P122" s="1"/>
    </row>
    <row r="123" spans="1:16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"/>
      <c r="O123" s="1"/>
      <c r="P123" s="1"/>
    </row>
    <row r="124" spans="1:16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"/>
      <c r="O124" s="1"/>
      <c r="P1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F01A-9E88-4343-8EE1-C90A9E615EE9}">
  <dimension ref="A1:Q124"/>
  <sheetViews>
    <sheetView tabSelected="1" topLeftCell="E3" workbookViewId="0">
      <selection activeCell="P22" sqref="P22"/>
    </sheetView>
  </sheetViews>
  <sheetFormatPr defaultColWidth="11.42578125" defaultRowHeight="15"/>
  <cols>
    <col min="1" max="1" width="11.42578125" style="3"/>
    <col min="2" max="3" width="12.140625" style="3" bestFit="1" customWidth="1"/>
    <col min="4" max="5" width="11.42578125" style="3"/>
    <col min="6" max="6" width="12.5703125" style="3" bestFit="1" customWidth="1"/>
    <col min="7" max="13" width="11.42578125" style="3"/>
    <col min="14" max="16" width="11.42578125" style="4"/>
  </cols>
  <sheetData>
    <row r="1" spans="1:16">
      <c r="A1" s="7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>
      <c r="A4" s="1" t="s">
        <v>0</v>
      </c>
      <c r="B4" s="2">
        <v>1.9000000000000001E-4</v>
      </c>
      <c r="C4" s="2"/>
      <c r="D4" s="2"/>
      <c r="E4" s="2" t="s">
        <v>1</v>
      </c>
      <c r="F4" s="6">
        <v>0.02</v>
      </c>
      <c r="G4" s="2"/>
      <c r="H4" s="2"/>
      <c r="I4" s="2"/>
      <c r="J4" s="2"/>
      <c r="K4" s="2"/>
      <c r="L4" s="2"/>
      <c r="M4" s="2"/>
      <c r="N4" s="1"/>
      <c r="O4" s="1"/>
      <c r="P4" s="1"/>
    </row>
    <row r="5" spans="1:16">
      <c r="A5" s="1" t="s">
        <v>2</v>
      </c>
      <c r="B5" s="2">
        <v>2.9000000000000002E-6</v>
      </c>
      <c r="C5" s="2"/>
      <c r="D5" s="2"/>
      <c r="E5" s="2" t="s">
        <v>3</v>
      </c>
      <c r="F5" s="2">
        <f>1/(1+F4)</f>
        <v>0.98039215686274506</v>
      </c>
      <c r="G5" s="2"/>
      <c r="H5" s="2"/>
      <c r="I5" s="2"/>
      <c r="J5" s="2"/>
      <c r="K5" s="2"/>
      <c r="L5" s="2"/>
      <c r="M5" s="2"/>
      <c r="N5" s="1"/>
      <c r="O5" s="1"/>
      <c r="P5" s="1"/>
    </row>
    <row r="6" spans="1:16">
      <c r="A6" s="1" t="s">
        <v>4</v>
      </c>
      <c r="B6" s="2">
        <v>1.1319999999999999</v>
      </c>
      <c r="C6" s="2"/>
      <c r="D6" s="2"/>
      <c r="E6" s="2" t="s">
        <v>5</v>
      </c>
      <c r="F6" s="2">
        <f>LN(1+F4)</f>
        <v>1.980262729617973E-2</v>
      </c>
      <c r="G6" s="2"/>
      <c r="H6" s="2"/>
      <c r="I6" s="2"/>
      <c r="J6" s="2"/>
      <c r="K6" s="2"/>
      <c r="L6" s="2"/>
      <c r="M6" s="2"/>
      <c r="N6" s="1"/>
      <c r="O6" s="1"/>
      <c r="P6" s="1"/>
    </row>
    <row r="7" spans="1:16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</row>
    <row r="8" spans="1:16" ht="15.75" thickBot="1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13</v>
      </c>
      <c r="H8" s="9" t="s">
        <v>14</v>
      </c>
      <c r="I8" s="10" t="s">
        <v>15</v>
      </c>
      <c r="J8" s="10" t="s">
        <v>18</v>
      </c>
      <c r="K8" t="s">
        <v>16</v>
      </c>
      <c r="L8" t="s">
        <v>19</v>
      </c>
      <c r="M8"/>
      <c r="N8"/>
      <c r="O8"/>
      <c r="P8"/>
    </row>
    <row r="9" spans="1:16">
      <c r="A9">
        <v>20</v>
      </c>
      <c r="B9">
        <f>EXP(-($B$4+$B$5/LN($B$6)*$B$6^A9*($B$6-1)))</f>
        <v>0.99977316805936456</v>
      </c>
      <c r="C9">
        <v>100000</v>
      </c>
      <c r="D9">
        <f>C9-C10</f>
        <v>22.68319406354567</v>
      </c>
      <c r="E9">
        <f>D9/C9</f>
        <v>2.2683194063545672E-4</v>
      </c>
      <c r="F9" s="5">
        <f>B9+E9</f>
        <v>1</v>
      </c>
      <c r="G9" s="2">
        <f>1+$F$5*B9*G10</f>
        <v>35.515905354768329</v>
      </c>
      <c r="H9">
        <f>(1-(1-$F$5)*G9)</f>
        <v>0.30360969892610978</v>
      </c>
      <c r="I9">
        <f>$F$5^10*C19/C9</f>
        <v>0.81823000203557661</v>
      </c>
      <c r="J9">
        <f>$F$5^7*C16/C9</f>
        <v>0.8690676974581879</v>
      </c>
      <c r="K9">
        <f>G9-I9*G19</f>
        <v>9.152588227256711</v>
      </c>
      <c r="L9">
        <f>G9-J9*G16</f>
        <v>6.5968829248638094</v>
      </c>
      <c r="M9"/>
      <c r="N9"/>
      <c r="O9"/>
      <c r="P9"/>
    </row>
    <row r="10" spans="1:16">
      <c r="A10">
        <v>21</v>
      </c>
      <c r="B10">
        <f t="shared" ref="B10:B73" si="0">EXP(-($B$4+$B$5/LN($B$6)*$B$6^A10*($B$6-1)))</f>
        <v>0.99976830396222494</v>
      </c>
      <c r="C10">
        <f>B9*C9</f>
        <v>99977.316805936454</v>
      </c>
      <c r="D10">
        <f t="shared" ref="D10:D73" si="1">C10-C11</f>
        <v>23.164348171310849</v>
      </c>
      <c r="E10">
        <f t="shared" ref="E10:E73" si="2">D10/C10</f>
        <v>2.3169603777499454E-4</v>
      </c>
      <c r="F10" s="5">
        <f t="shared" ref="F10:F73" si="3">B10+E10</f>
        <v>0.99999999999999989</v>
      </c>
      <c r="G10" s="2">
        <f t="shared" ref="G10:G73" si="4">1+$F$5*B10*G11</f>
        <v>35.214211169721267</v>
      </c>
      <c r="H10">
        <f t="shared" ref="H10:H73" si="5">(1-(1-$F$5)*G10)</f>
        <v>0.30952527118193451</v>
      </c>
      <c r="I10">
        <f t="shared" ref="I10:I73" si="6">$F$5^10*C20/C10</f>
        <v>0.81815596347672381</v>
      </c>
      <c r="J10">
        <f t="shared" ref="J10:J73" si="7">$F$5^7*C17/C10</f>
        <v>0.86902343356848566</v>
      </c>
      <c r="K10">
        <f t="shared" ref="K10:K73" si="8">G10-I10*G20</f>
        <v>9.1523106302596915</v>
      </c>
      <c r="L10">
        <f t="shared" ref="L10:L73" si="9">G10-J10*G17</f>
        <v>6.5967659920003108</v>
      </c>
      <c r="M10"/>
      <c r="N10"/>
      <c r="O10"/>
      <c r="P10"/>
    </row>
    <row r="11" spans="1:16">
      <c r="A11">
        <v>22</v>
      </c>
      <c r="B11">
        <f t="shared" si="0"/>
        <v>0.99976279783281952</v>
      </c>
      <c r="C11">
        <f t="shared" ref="C11:C74" si="10">B10*C10</f>
        <v>99954.152457765143</v>
      </c>
      <c r="D11">
        <f t="shared" si="1"/>
        <v>23.709341581663466</v>
      </c>
      <c r="E11">
        <f t="shared" si="2"/>
        <v>2.3720216718041469E-4</v>
      </c>
      <c r="F11" s="5">
        <f t="shared" si="3"/>
        <v>0.99999999999999989</v>
      </c>
      <c r="G11" s="2">
        <f t="shared" si="4"/>
        <v>34.906583110114575</v>
      </c>
      <c r="H11">
        <f t="shared" si="5"/>
        <v>0.31555719391932058</v>
      </c>
      <c r="I11">
        <f t="shared" si="6"/>
        <v>0.81807215991240212</v>
      </c>
      <c r="J11">
        <f t="shared" si="7"/>
        <v>0.86897332956583928</v>
      </c>
      <c r="K11">
        <f t="shared" si="8"/>
        <v>9.1519964069163677</v>
      </c>
      <c r="L11">
        <f t="shared" si="9"/>
        <v>6.5966336279544286</v>
      </c>
      <c r="M11"/>
      <c r="N11"/>
      <c r="O11"/>
      <c r="P11"/>
    </row>
    <row r="12" spans="1:16">
      <c r="A12">
        <v>23</v>
      </c>
      <c r="B12">
        <f t="shared" si="0"/>
        <v>0.99975656493092546</v>
      </c>
      <c r="C12">
        <f t="shared" si="10"/>
        <v>99930.44311618348</v>
      </c>
      <c r="D12">
        <f t="shared" si="1"/>
        <v>24.326574322636588</v>
      </c>
      <c r="E12">
        <f t="shared" si="2"/>
        <v>2.4343506907453073E-4</v>
      </c>
      <c r="F12" s="5">
        <f t="shared" si="3"/>
        <v>1</v>
      </c>
      <c r="G12" s="2">
        <f t="shared" si="4"/>
        <v>34.592920287978274</v>
      </c>
      <c r="H12">
        <f t="shared" si="5"/>
        <v>0.32170744533375795</v>
      </c>
      <c r="I12">
        <f t="shared" si="6"/>
        <v>0.81797730463593965</v>
      </c>
      <c r="J12">
        <f t="shared" si="7"/>
        <v>0.86891661532075137</v>
      </c>
      <c r="K12">
        <f t="shared" si="8"/>
        <v>9.1516407271790818</v>
      </c>
      <c r="L12">
        <f t="shared" si="9"/>
        <v>6.5964837969230743</v>
      </c>
      <c r="M12"/>
      <c r="N12"/>
      <c r="O12"/>
      <c r="P12"/>
    </row>
    <row r="13" spans="1:16">
      <c r="A13">
        <v>24</v>
      </c>
      <c r="B13">
        <f t="shared" si="0"/>
        <v>0.99974950933287221</v>
      </c>
      <c r="C13">
        <f t="shared" si="10"/>
        <v>99906.116541860843</v>
      </c>
      <c r="D13">
        <f t="shared" si="1"/>
        <v>25.025549782716553</v>
      </c>
      <c r="E13">
        <f t="shared" si="2"/>
        <v>2.5049066712778094E-4</v>
      </c>
      <c r="F13" s="5">
        <f t="shared" si="3"/>
        <v>1</v>
      </c>
      <c r="G13" s="2">
        <f t="shared" si="4"/>
        <v>34.273121973552875</v>
      </c>
      <c r="H13">
        <f t="shared" si="5"/>
        <v>0.32797800051856962</v>
      </c>
      <c r="I13">
        <f t="shared" si="6"/>
        <v>0.81786994173487448</v>
      </c>
      <c r="J13">
        <f t="shared" si="7"/>
        <v>0.86885241926194468</v>
      </c>
      <c r="K13">
        <f t="shared" si="8"/>
        <v>9.1512381247363415</v>
      </c>
      <c r="L13">
        <f t="shared" si="9"/>
        <v>6.5963141946903292</v>
      </c>
      <c r="M13"/>
      <c r="N13"/>
      <c r="O13"/>
      <c r="P13"/>
    </row>
    <row r="14" spans="1:16">
      <c r="A14">
        <v>25</v>
      </c>
      <c r="B14">
        <f t="shared" si="0"/>
        <v>0.99974152245596237</v>
      </c>
      <c r="C14">
        <f t="shared" si="10"/>
        <v>99881.090992078127</v>
      </c>
      <c r="D14">
        <f t="shared" si="1"/>
        <v>25.817019095426076</v>
      </c>
      <c r="E14">
        <f t="shared" si="2"/>
        <v>2.5847754403757667E-4</v>
      </c>
      <c r="F14" s="5">
        <f t="shared" si="3"/>
        <v>1</v>
      </c>
      <c r="G14" s="2">
        <f t="shared" si="4"/>
        <v>33.947087841704452</v>
      </c>
      <c r="H14">
        <f t="shared" si="5"/>
        <v>0.33437082663324469</v>
      </c>
      <c r="I14">
        <f t="shared" si="6"/>
        <v>0.81774842393554414</v>
      </c>
      <c r="J14">
        <f t="shared" si="7"/>
        <v>0.86877975504660065</v>
      </c>
      <c r="K14">
        <f t="shared" si="8"/>
        <v>9.1507824133921183</v>
      </c>
      <c r="L14">
        <f t="shared" si="9"/>
        <v>6.5961222132849926</v>
      </c>
      <c r="M14"/>
      <c r="N14"/>
      <c r="O14"/>
      <c r="P14"/>
    </row>
    <row r="15" spans="1:16">
      <c r="A15">
        <v>26</v>
      </c>
      <c r="B15">
        <f t="shared" si="0"/>
        <v>0.99973248138829618</v>
      </c>
      <c r="C15">
        <f t="shared" si="10"/>
        <v>99855.273972982701</v>
      </c>
      <c r="D15">
        <f t="shared" si="1"/>
        <v>26.713144264562288</v>
      </c>
      <c r="E15">
        <f t="shared" si="2"/>
        <v>2.6751861170387376E-4</v>
      </c>
      <c r="F15" s="5">
        <f t="shared" si="3"/>
        <v>1</v>
      </c>
      <c r="G15" s="2">
        <f t="shared" si="4"/>
        <v>33.614718248354897</v>
      </c>
      <c r="H15">
        <f t="shared" si="5"/>
        <v>0.3408878774832359</v>
      </c>
      <c r="I15">
        <f t="shared" si="6"/>
        <v>0.81761088757364719</v>
      </c>
      <c r="J15">
        <f t="shared" si="7"/>
        <v>0.86869750648809352</v>
      </c>
      <c r="K15">
        <f t="shared" si="8"/>
        <v>9.1502665925103415</v>
      </c>
      <c r="L15">
        <f t="shared" si="9"/>
        <v>6.5959049009977413</v>
      </c>
      <c r="M15"/>
      <c r="N15"/>
      <c r="O15"/>
      <c r="P15"/>
    </row>
    <row r="16" spans="1:16">
      <c r="A16">
        <v>27</v>
      </c>
      <c r="B16">
        <f t="shared" si="0"/>
        <v>0.99972224699836121</v>
      </c>
      <c r="C16">
        <f t="shared" si="10"/>
        <v>99828.560828718139</v>
      </c>
      <c r="D16">
        <f t="shared" si="1"/>
        <v>27.727682419455959</v>
      </c>
      <c r="E16">
        <f t="shared" si="2"/>
        <v>2.777530016387796E-4</v>
      </c>
      <c r="F16" s="5">
        <f t="shared" si="3"/>
        <v>1</v>
      </c>
      <c r="G16" s="2">
        <f t="shared" si="4"/>
        <v>33.275914539782853</v>
      </c>
      <c r="H16">
        <f t="shared" si="5"/>
        <v>0.34753108745523675</v>
      </c>
      <c r="I16">
        <f t="shared" si="6"/>
        <v>0.81745522432557438</v>
      </c>
      <c r="J16">
        <f t="shared" si="7"/>
        <v>0.86860441051598691</v>
      </c>
      <c r="K16">
        <f t="shared" si="8"/>
        <v>9.1496827401098351</v>
      </c>
      <c r="L16">
        <f t="shared" si="9"/>
        <v>6.5956589171523348</v>
      </c>
      <c r="M16"/>
      <c r="N16"/>
      <c r="O16"/>
      <c r="P16"/>
    </row>
    <row r="17" spans="1:17">
      <c r="A17">
        <v>28</v>
      </c>
      <c r="B17">
        <f t="shared" si="0"/>
        <v>0.99971066179538282</v>
      </c>
      <c r="C17">
        <f t="shared" si="10"/>
        <v>99800.833146298683</v>
      </c>
      <c r="D17">
        <f t="shared" si="1"/>
        <v>28.876193881849758</v>
      </c>
      <c r="E17">
        <f t="shared" si="2"/>
        <v>2.893382046171895E-4</v>
      </c>
      <c r="F17" s="5">
        <f t="shared" si="3"/>
        <v>1</v>
      </c>
      <c r="G17" s="2">
        <f t="shared" si="4"/>
        <v>32.930579397851972</v>
      </c>
      <c r="H17">
        <f t="shared" si="5"/>
        <v>0.35430236474799914</v>
      </c>
      <c r="I17">
        <f t="shared" si="6"/>
        <v>0.81727904929106132</v>
      </c>
      <c r="J17">
        <f t="shared" si="7"/>
        <v>0.8684990379146833</v>
      </c>
      <c r="K17">
        <f t="shared" si="8"/>
        <v>9.1490218920166839</v>
      </c>
      <c r="L17">
        <f t="shared" si="9"/>
        <v>6.595380480947231</v>
      </c>
      <c r="M17"/>
      <c r="N17"/>
      <c r="O17"/>
      <c r="P17"/>
    </row>
    <row r="18" spans="1:17">
      <c r="A18">
        <v>29</v>
      </c>
      <c r="B18">
        <f t="shared" si="0"/>
        <v>0.99969754750761752</v>
      </c>
      <c r="C18">
        <f t="shared" si="10"/>
        <v>99771.956952416833</v>
      </c>
      <c r="D18">
        <f t="shared" si="1"/>
        <v>30.176277050137287</v>
      </c>
      <c r="E18">
        <f t="shared" si="2"/>
        <v>3.0245249238249316E-4</v>
      </c>
      <c r="F18" s="5">
        <f t="shared" si="3"/>
        <v>1</v>
      </c>
      <c r="G18" s="2">
        <f t="shared" si="4"/>
        <v>32.578617224425635</v>
      </c>
      <c r="H18">
        <f t="shared" si="5"/>
        <v>0.36120358383479012</v>
      </c>
      <c r="I18">
        <f t="shared" si="6"/>
        <v>0.81707966496874118</v>
      </c>
      <c r="J18">
        <f t="shared" si="7"/>
        <v>0.86837977155534563</v>
      </c>
      <c r="K18">
        <f t="shared" si="8"/>
        <v>9.1482739052810018</v>
      </c>
      <c r="L18">
        <f t="shared" si="9"/>
        <v>6.5950653135963186</v>
      </c>
      <c r="M18"/>
      <c r="N18"/>
      <c r="O18"/>
      <c r="P18" t="s">
        <v>17</v>
      </c>
    </row>
    <row r="19" spans="1:17" s="11" customFormat="1">
      <c r="A19" s="11">
        <v>30</v>
      </c>
      <c r="B19" s="11">
        <f t="shared" si="0"/>
        <v>0.99968270234146284</v>
      </c>
      <c r="C19" s="11">
        <f t="shared" si="10"/>
        <v>99741.780675366696</v>
      </c>
      <c r="D19" s="11">
        <f t="shared" si="1"/>
        <v>31.647833466617158</v>
      </c>
      <c r="E19" s="11">
        <f t="shared" si="2"/>
        <v>3.172976585371234E-4</v>
      </c>
      <c r="F19" s="12">
        <f t="shared" si="3"/>
        <v>1</v>
      </c>
      <c r="G19" s="13">
        <f t="shared" si="4"/>
        <v>32.219934568428769</v>
      </c>
      <c r="H19" s="11">
        <f t="shared" si="5"/>
        <v>0.36823657708963065</v>
      </c>
      <c r="I19" s="11">
        <f t="shared" si="6"/>
        <v>0.81685402061216006</v>
      </c>
      <c r="J19">
        <f t="shared" si="7"/>
        <v>0.86824478180024545</v>
      </c>
      <c r="K19" s="11">
        <f t="shared" si="8"/>
        <v>9.1474273038416705</v>
      </c>
      <c r="L19">
        <f t="shared" si="9"/>
        <v>6.5947085728991048</v>
      </c>
      <c r="P19" s="11">
        <f>100000*H19/(0.95*K19-0.15)</f>
        <v>4311.8754693761275</v>
      </c>
      <c r="Q19" s="11" t="s">
        <v>37</v>
      </c>
    </row>
    <row r="20" spans="1:17">
      <c r="A20">
        <v>31</v>
      </c>
      <c r="B20">
        <f t="shared" si="0"/>
        <v>0.99966589787938998</v>
      </c>
      <c r="C20">
        <f t="shared" si="10"/>
        <v>99710.132841900078</v>
      </c>
      <c r="D20">
        <f t="shared" si="1"/>
        <v>33.313366828791914</v>
      </c>
      <c r="E20">
        <f t="shared" si="2"/>
        <v>3.3410212061008314E-4</v>
      </c>
      <c r="F20" s="5">
        <f t="shared" si="3"/>
        <v>1</v>
      </c>
      <c r="G20" s="2">
        <f t="shared" si="4"/>
        <v>31.854440599213483</v>
      </c>
      <c r="H20">
        <f t="shared" si="5"/>
        <v>0.37540312550561672</v>
      </c>
      <c r="I20">
        <f t="shared" si="6"/>
        <v>0.8165986663944611</v>
      </c>
      <c r="J20">
        <f t="shared" si="7"/>
        <v>0.86809199871915566</v>
      </c>
      <c r="K20">
        <f t="shared" si="8"/>
        <v>9.1464691041735442</v>
      </c>
      <c r="L20">
        <f t="shared" si="9"/>
        <v>6.5943047792594776</v>
      </c>
      <c r="M20"/>
      <c r="N20"/>
      <c r="O20"/>
      <c r="P20">
        <f>100000*H19/K19</f>
        <v>4025.5753323667445</v>
      </c>
      <c r="Q20" t="s">
        <v>38</v>
      </c>
    </row>
    <row r="21" spans="1:17">
      <c r="A21">
        <v>32</v>
      </c>
      <c r="B21">
        <f t="shared" si="0"/>
        <v>0.99964687556919485</v>
      </c>
      <c r="C21">
        <f t="shared" si="10"/>
        <v>99676.819475071286</v>
      </c>
      <c r="D21">
        <f t="shared" si="1"/>
        <v>35.198320141600561</v>
      </c>
      <c r="E21">
        <f t="shared" si="2"/>
        <v>3.5312443080513317E-4</v>
      </c>
      <c r="F21" s="5">
        <f t="shared" si="3"/>
        <v>1</v>
      </c>
      <c r="G21" s="2">
        <f t="shared" si="4"/>
        <v>31.482047630072106</v>
      </c>
      <c r="H21">
        <f t="shared" si="5"/>
        <v>0.38270494842995739</v>
      </c>
      <c r="I21">
        <f t="shared" si="6"/>
        <v>0.81630970174508388</v>
      </c>
      <c r="J21">
        <f t="shared" si="7"/>
        <v>0.86791908071343649</v>
      </c>
      <c r="K21">
        <f t="shared" si="8"/>
        <v>9.1453846183741518</v>
      </c>
      <c r="L21">
        <f t="shared" si="9"/>
        <v>6.5938477320484594</v>
      </c>
      <c r="M21"/>
      <c r="N21"/>
      <c r="O21"/>
      <c r="P21"/>
    </row>
    <row r="22" spans="1:17" s="14" customFormat="1">
      <c r="A22" s="14">
        <v>33</v>
      </c>
      <c r="B22" s="14">
        <f t="shared" si="0"/>
        <v>0.99962534275084602</v>
      </c>
      <c r="C22" s="14">
        <f t="shared" si="10"/>
        <v>99641.621154929686</v>
      </c>
      <c r="D22" s="14">
        <f t="shared" si="1"/>
        <v>37.331455683146487</v>
      </c>
      <c r="E22" s="14">
        <f t="shared" si="2"/>
        <v>3.7465724915395504E-4</v>
      </c>
      <c r="F22" s="15">
        <f t="shared" si="3"/>
        <v>1</v>
      </c>
      <c r="G22" s="16">
        <f t="shared" si="4"/>
        <v>31.10267169591269</v>
      </c>
      <c r="H22" s="17">
        <f t="shared" si="5"/>
        <v>0.39014369223700474</v>
      </c>
      <c r="I22" s="14">
        <f t="shared" si="6"/>
        <v>0.81598271715132664</v>
      </c>
      <c r="J22" s="14">
        <f t="shared" si="7"/>
        <v>0.86772337909469155</v>
      </c>
      <c r="K22" s="14">
        <f t="shared" si="8"/>
        <v>9.1441572318393121</v>
      </c>
      <c r="L22" s="14">
        <f t="shared" si="9"/>
        <v>6.5933304150670686</v>
      </c>
      <c r="P22" s="14">
        <f>100000*H22-P20*L22</f>
        <v>12472.420946663093</v>
      </c>
    </row>
    <row r="23" spans="1:17">
      <c r="A23">
        <v>34</v>
      </c>
      <c r="B23">
        <f t="shared" si="0"/>
        <v>0.99960096816017918</v>
      </c>
      <c r="C23">
        <f t="shared" si="10"/>
        <v>99604.289699246539</v>
      </c>
      <c r="D23">
        <f t="shared" si="1"/>
        <v>39.745282972740824</v>
      </c>
      <c r="E23">
        <f t="shared" si="2"/>
        <v>3.9903183982086546E-4</v>
      </c>
      <c r="F23" s="5">
        <f t="shared" si="3"/>
        <v>1</v>
      </c>
      <c r="G23" s="2">
        <f t="shared" si="4"/>
        <v>30.716233189262006</v>
      </c>
      <c r="H23">
        <f t="shared" si="5"/>
        <v>0.39772091785760644</v>
      </c>
      <c r="I23">
        <f t="shared" si="6"/>
        <v>0.81561272864159418</v>
      </c>
      <c r="J23">
        <f t="shared" si="7"/>
        <v>0.86750189811096157</v>
      </c>
      <c r="K23">
        <f t="shared" si="8"/>
        <v>9.1427681523360569</v>
      </c>
      <c r="L23">
        <f t="shared" si="9"/>
        <v>6.5927448897097527</v>
      </c>
      <c r="M23"/>
      <c r="N23"/>
      <c r="O23"/>
      <c r="P23"/>
    </row>
    <row r="24" spans="1:17">
      <c r="A24">
        <v>35</v>
      </c>
      <c r="B24">
        <f t="shared" si="0"/>
        <v>0.99957337684074477</v>
      </c>
      <c r="C24">
        <f t="shared" si="10"/>
        <v>99564.544416273799</v>
      </c>
      <c r="D24">
        <f t="shared" si="1"/>
        <v>42.476540488685714</v>
      </c>
      <c r="E24">
        <f t="shared" si="2"/>
        <v>4.266231592553035E-4</v>
      </c>
      <c r="F24" s="5">
        <f t="shared" si="3"/>
        <v>1</v>
      </c>
      <c r="G24" s="2">
        <f t="shared" si="4"/>
        <v>30.322657558881222</v>
      </c>
      <c r="H24">
        <f t="shared" si="5"/>
        <v>0.40543808708075912</v>
      </c>
      <c r="I24">
        <f t="shared" si="6"/>
        <v>0.81519410408585058</v>
      </c>
      <c r="J24">
        <f t="shared" si="7"/>
        <v>0.86725124985402224</v>
      </c>
      <c r="K24">
        <f t="shared" si="8"/>
        <v>9.1411961269058821</v>
      </c>
      <c r="L24">
        <f t="shared" si="9"/>
        <v>6.5920821742553706</v>
      </c>
      <c r="M24"/>
      <c r="N24"/>
      <c r="O24"/>
      <c r="P24"/>
    </row>
    <row r="25" spans="1:17">
      <c r="A25">
        <v>36</v>
      </c>
      <c r="B25">
        <f t="shared" si="0"/>
        <v>0.99954214438615752</v>
      </c>
      <c r="C25">
        <f t="shared" si="10"/>
        <v>99522.067875785113</v>
      </c>
      <c r="D25">
        <f t="shared" si="1"/>
        <v>45.566737478147843</v>
      </c>
      <c r="E25">
        <f t="shared" si="2"/>
        <v>4.5785561384255324E-4</v>
      </c>
      <c r="F25" s="5">
        <f t="shared" si="3"/>
        <v>1</v>
      </c>
      <c r="G25" s="2">
        <f t="shared" si="4"/>
        <v>29.921876075360963</v>
      </c>
      <c r="H25">
        <f t="shared" si="5"/>
        <v>0.41329654754194067</v>
      </c>
      <c r="I25">
        <f t="shared" si="6"/>
        <v>0.81472048036290334</v>
      </c>
      <c r="J25">
        <f t="shared" si="7"/>
        <v>0.86696760341622425</v>
      </c>
      <c r="K25">
        <f t="shared" si="8"/>
        <v>9.1394171226181733</v>
      </c>
      <c r="L25">
        <f t="shared" si="9"/>
        <v>6.5913321075189835</v>
      </c>
      <c r="M25"/>
      <c r="N25"/>
      <c r="O25"/>
      <c r="P25"/>
    </row>
    <row r="26" spans="1:17">
      <c r="A26">
        <v>37</v>
      </c>
      <c r="B26">
        <f t="shared" si="0"/>
        <v>0.99950679042517221</v>
      </c>
      <c r="C26">
        <f t="shared" si="10"/>
        <v>99476.501138306965</v>
      </c>
      <c r="D26">
        <f t="shared" si="1"/>
        <v>49.062762831774307</v>
      </c>
      <c r="E26">
        <f t="shared" si="2"/>
        <v>4.9320957482772729E-4</v>
      </c>
      <c r="F26" s="5">
        <f t="shared" si="3"/>
        <v>0.99999999999999989</v>
      </c>
      <c r="G26" s="2">
        <f t="shared" si="4"/>
        <v>29.513826668094143</v>
      </c>
      <c r="H26">
        <f t="shared" si="5"/>
        <v>0.42129751631187828</v>
      </c>
      <c r="I26">
        <f t="shared" si="6"/>
        <v>0.81418467035463371</v>
      </c>
      <c r="J26">
        <f t="shared" si="7"/>
        <v>0.86664662759425892</v>
      </c>
      <c r="K26">
        <f t="shared" si="8"/>
        <v>9.1374039667428164</v>
      </c>
      <c r="L26">
        <f t="shared" si="9"/>
        <v>6.5904831948826228</v>
      </c>
      <c r="M26"/>
      <c r="N26"/>
      <c r="O26"/>
      <c r="P26"/>
    </row>
    <row r="27" spans="1:17">
      <c r="A27">
        <v>38</v>
      </c>
      <c r="B27">
        <f t="shared" si="0"/>
        <v>0.99946677125029781</v>
      </c>
      <c r="C27">
        <f t="shared" si="10"/>
        <v>99427.438375475191</v>
      </c>
      <c r="D27">
        <f t="shared" si="1"/>
        <v>53.01756865104835</v>
      </c>
      <c r="E27">
        <f t="shared" si="2"/>
        <v>5.3322874970221183E-4</v>
      </c>
      <c r="F27" s="5">
        <f t="shared" si="3"/>
        <v>1</v>
      </c>
      <c r="G27" s="2">
        <f t="shared" si="4"/>
        <v>29.098454837994819</v>
      </c>
      <c r="H27">
        <f t="shared" si="5"/>
        <v>0.42944206200010038</v>
      </c>
      <c r="I27">
        <f t="shared" si="6"/>
        <v>0.8135785586358617</v>
      </c>
      <c r="J27">
        <f t="shared" si="7"/>
        <v>0.86628342636021982</v>
      </c>
      <c r="K27">
        <f t="shared" si="8"/>
        <v>9.1351259414209665</v>
      </c>
      <c r="L27">
        <f t="shared" si="9"/>
        <v>6.5895224344846497</v>
      </c>
      <c r="M27"/>
      <c r="N27"/>
      <c r="O27"/>
      <c r="P27"/>
    </row>
    <row r="28" spans="1:17">
      <c r="A28">
        <v>39</v>
      </c>
      <c r="B28">
        <f t="shared" si="0"/>
        <v>0.99942147147788096</v>
      </c>
      <c r="C28">
        <f t="shared" si="10"/>
        <v>99374.420806824142</v>
      </c>
      <c r="D28">
        <f t="shared" si="1"/>
        <v>57.490936805814272</v>
      </c>
      <c r="E28">
        <f t="shared" si="2"/>
        <v>5.7852852211910763E-4</v>
      </c>
      <c r="F28" s="5">
        <f t="shared" si="3"/>
        <v>1</v>
      </c>
      <c r="G28" s="2">
        <f t="shared" si="4"/>
        <v>28.675714650224471</v>
      </c>
      <c r="H28">
        <f t="shared" si="5"/>
        <v>0.43773108528971505</v>
      </c>
      <c r="I28">
        <f t="shared" si="6"/>
        <v>0.81289298463756521</v>
      </c>
      <c r="J28">
        <f t="shared" si="7"/>
        <v>0.86587246623750647</v>
      </c>
      <c r="K28">
        <f t="shared" si="8"/>
        <v>9.1325483273841677</v>
      </c>
      <c r="L28">
        <f t="shared" si="9"/>
        <v>6.5884351210838794</v>
      </c>
      <c r="M28"/>
      <c r="N28"/>
      <c r="O28"/>
      <c r="P28"/>
    </row>
    <row r="29" spans="1:17">
      <c r="A29">
        <v>40</v>
      </c>
      <c r="B29">
        <f t="shared" si="0"/>
        <v>0.99937019461307808</v>
      </c>
      <c r="C29">
        <f t="shared" si="10"/>
        <v>99316.929870018328</v>
      </c>
      <c r="D29">
        <f t="shared" si="1"/>
        <v>62.550337444685283</v>
      </c>
      <c r="E29">
        <f t="shared" si="2"/>
        <v>6.2980538692193209E-4</v>
      </c>
      <c r="F29" s="5">
        <f t="shared" si="3"/>
        <v>1</v>
      </c>
      <c r="G29" s="2">
        <f t="shared" si="4"/>
        <v>28.245569810988123</v>
      </c>
      <c r="H29">
        <f t="shared" si="5"/>
        <v>0.44616529782376113</v>
      </c>
      <c r="I29">
        <f t="shared" si="6"/>
        <v>0.81211761197410071</v>
      </c>
      <c r="J29">
        <f t="shared" si="7"/>
        <v>0.86540749463092048</v>
      </c>
      <c r="K29">
        <f t="shared" si="8"/>
        <v>9.1296318907073868</v>
      </c>
      <c r="L29">
        <f t="shared" si="9"/>
        <v>6.5872046248243024</v>
      </c>
      <c r="M29"/>
      <c r="N29"/>
      <c r="O29"/>
      <c r="P29"/>
    </row>
    <row r="30" spans="1:17">
      <c r="A30">
        <v>41</v>
      </c>
      <c r="B30">
        <f t="shared" si="0"/>
        <v>0.99931215237677884</v>
      </c>
      <c r="C30">
        <f t="shared" si="10"/>
        <v>99254.379532573643</v>
      </c>
      <c r="D30">
        <f t="shared" si="1"/>
        <v>68.271889055773499</v>
      </c>
      <c r="E30">
        <f t="shared" si="2"/>
        <v>6.8784762322117779E-4</v>
      </c>
      <c r="F30" s="5">
        <f t="shared" si="3"/>
        <v>1</v>
      </c>
      <c r="G30" s="2">
        <f t="shared" si="4"/>
        <v>27.807994832152673</v>
      </c>
      <c r="H30">
        <f t="shared" si="5"/>
        <v>0.45474519936955426</v>
      </c>
      <c r="I30">
        <f t="shared" si="6"/>
        <v>0.8112407825466641</v>
      </c>
      <c r="J30">
        <f t="shared" si="7"/>
        <v>0.86488144806752942</v>
      </c>
      <c r="K30">
        <f t="shared" si="8"/>
        <v>9.1263323059842634</v>
      </c>
      <c r="L30">
        <f t="shared" si="9"/>
        <v>6.5858121418084998</v>
      </c>
      <c r="M30"/>
      <c r="N30"/>
      <c r="O30"/>
      <c r="P30"/>
    </row>
    <row r="31" spans="1:17">
      <c r="A31">
        <v>42</v>
      </c>
      <c r="B31">
        <f t="shared" si="0"/>
        <v>0.99924645263313305</v>
      </c>
      <c r="C31">
        <f t="shared" si="10"/>
        <v>99186.107643517869</v>
      </c>
      <c r="D31">
        <f t="shared" si="1"/>
        <v>74.741430244554067</v>
      </c>
      <c r="E31">
        <f t="shared" si="2"/>
        <v>7.535473668669431E-4</v>
      </c>
      <c r="F31" s="5">
        <f t="shared" si="3"/>
        <v>1</v>
      </c>
      <c r="G31" s="2">
        <f t="shared" si="4"/>
        <v>27.362976286998997</v>
      </c>
      <c r="H31">
        <f t="shared" si="5"/>
        <v>0.46347105319609694</v>
      </c>
      <c r="I31">
        <f t="shared" si="6"/>
        <v>0.81024935397195208</v>
      </c>
      <c r="J31">
        <f t="shared" si="7"/>
        <v>0.86428634920886671</v>
      </c>
      <c r="K31">
        <f t="shared" si="8"/>
        <v>9.1225995086911986</v>
      </c>
      <c r="L31">
        <f t="shared" si="9"/>
        <v>6.5842364130409798</v>
      </c>
      <c r="M31"/>
      <c r="N31"/>
      <c r="O31"/>
      <c r="P31"/>
    </row>
    <row r="32" spans="1:17">
      <c r="A32">
        <v>43</v>
      </c>
      <c r="B32">
        <f t="shared" si="0"/>
        <v>0.999172085735616</v>
      </c>
      <c r="C32">
        <f t="shared" si="10"/>
        <v>99111.366213273315</v>
      </c>
      <c r="D32">
        <f t="shared" si="1"/>
        <v>82.05571385055373</v>
      </c>
      <c r="E32">
        <f t="shared" si="2"/>
        <v>8.2791426438398304E-4</v>
      </c>
      <c r="F32" s="5">
        <f t="shared" si="3"/>
        <v>1</v>
      </c>
      <c r="G32" s="2">
        <f t="shared" si="4"/>
        <v>26.910514159825151</v>
      </c>
      <c r="H32">
        <f t="shared" si="5"/>
        <v>0.47234285961127043</v>
      </c>
      <c r="I32">
        <f t="shared" si="6"/>
        <v>0.80912851884553361</v>
      </c>
      <c r="J32">
        <f t="shared" si="7"/>
        <v>0.86361319139776638</v>
      </c>
      <c r="K32">
        <f t="shared" si="8"/>
        <v>9.1183769688714094</v>
      </c>
      <c r="L32">
        <f t="shared" si="9"/>
        <v>6.5824534079279111</v>
      </c>
      <c r="M32"/>
      <c r="N32"/>
      <c r="O32"/>
      <c r="P32"/>
    </row>
    <row r="33" spans="1:16">
      <c r="A33">
        <v>44</v>
      </c>
      <c r="B33">
        <f t="shared" si="0"/>
        <v>0.99908790908628031</v>
      </c>
      <c r="C33">
        <f t="shared" si="10"/>
        <v>99029.310499422761</v>
      </c>
      <c r="D33">
        <f t="shared" si="1"/>
        <v>90.32373429845029</v>
      </c>
      <c r="E33">
        <f t="shared" si="2"/>
        <v>9.1209091371969903E-4</v>
      </c>
      <c r="F33" s="5">
        <f t="shared" si="3"/>
        <v>1</v>
      </c>
      <c r="G33" s="2">
        <f t="shared" si="4"/>
        <v>26.450623291346407</v>
      </c>
      <c r="H33">
        <f t="shared" si="5"/>
        <v>0.48136032762065761</v>
      </c>
      <c r="I33">
        <f t="shared" si="6"/>
        <v>0.80786160434532273</v>
      </c>
      <c r="J33">
        <f t="shared" si="7"/>
        <v>0.86285180940757988</v>
      </c>
      <c r="K33">
        <f t="shared" si="8"/>
        <v>9.1136008776377828</v>
      </c>
      <c r="L33">
        <f t="shared" si="9"/>
        <v>6.5804359681160598</v>
      </c>
      <c r="M33"/>
      <c r="N33"/>
      <c r="O33"/>
      <c r="P33"/>
    </row>
    <row r="34" spans="1:16">
      <c r="A34">
        <v>45</v>
      </c>
      <c r="B34">
        <f t="shared" si="0"/>
        <v>0.99899262967669467</v>
      </c>
      <c r="C34">
        <f t="shared" si="10"/>
        <v>98938.986765124311</v>
      </c>
      <c r="D34">
        <f t="shared" si="1"/>
        <v>99.668199085092056</v>
      </c>
      <c r="E34">
        <f t="shared" si="2"/>
        <v>1.007370323305401E-3</v>
      </c>
      <c r="F34" s="5">
        <f t="shared" si="3"/>
        <v>1</v>
      </c>
      <c r="G34" s="2">
        <f t="shared" si="4"/>
        <v>25.983334920862792</v>
      </c>
      <c r="H34">
        <f t="shared" si="5"/>
        <v>0.49052284468896379</v>
      </c>
      <c r="I34">
        <f t="shared" si="6"/>
        <v>0.80642985072683293</v>
      </c>
      <c r="J34">
        <f t="shared" si="7"/>
        <v>0.86199073497173784</v>
      </c>
      <c r="K34">
        <f t="shared" si="8"/>
        <v>9.108199237387538</v>
      </c>
      <c r="L34">
        <f t="shared" si="9"/>
        <v>6.5781534070257166</v>
      </c>
      <c r="M34"/>
      <c r="N34"/>
      <c r="O34"/>
      <c r="P34"/>
    </row>
    <row r="35" spans="1:16">
      <c r="A35">
        <v>46</v>
      </c>
      <c r="B35">
        <f t="shared" si="0"/>
        <v>0.99888478434973027</v>
      </c>
      <c r="C35">
        <f t="shared" si="10"/>
        <v>98839.318566039219</v>
      </c>
      <c r="D35">
        <f t="shared" si="1"/>
        <v>110.22715492684802</v>
      </c>
      <c r="E35">
        <f t="shared" si="2"/>
        <v>1.1152156502697865E-3</v>
      </c>
      <c r="F35" s="5">
        <f t="shared" si="3"/>
        <v>1</v>
      </c>
      <c r="G35" s="2">
        <f t="shared" si="4"/>
        <v>25.508698324958761</v>
      </c>
      <c r="H35">
        <f t="shared" si="5"/>
        <v>0.49982944460865064</v>
      </c>
      <c r="I35">
        <f t="shared" si="6"/>
        <v>0.80481216737813221</v>
      </c>
      <c r="J35">
        <f t="shared" si="7"/>
        <v>0.86101703559331844</v>
      </c>
      <c r="K35">
        <f t="shared" si="8"/>
        <v>9.1020908460750221</v>
      </c>
      <c r="L35">
        <f t="shared" si="9"/>
        <v>6.5755710599820141</v>
      </c>
      <c r="M35"/>
      <c r="N35"/>
      <c r="O35"/>
      <c r="P35"/>
    </row>
    <row r="36" spans="1:16">
      <c r="A36">
        <v>47</v>
      </c>
      <c r="B36">
        <f t="shared" si="0"/>
        <v>0.99876271748849443</v>
      </c>
      <c r="C36">
        <f t="shared" si="10"/>
        <v>98729.091411112371</v>
      </c>
      <c r="D36">
        <f t="shared" si="1"/>
        <v>122.15577817980375</v>
      </c>
      <c r="E36">
        <f t="shared" si="2"/>
        <v>1.2372825115055663E-3</v>
      </c>
      <c r="F36" s="5">
        <f t="shared" si="3"/>
        <v>1</v>
      </c>
      <c r="G36" s="2">
        <f t="shared" si="4"/>
        <v>25.026782551034749</v>
      </c>
      <c r="H36">
        <f t="shared" si="5"/>
        <v>0.50927877350912154</v>
      </c>
      <c r="I36">
        <f t="shared" si="6"/>
        <v>0.80298486531376956</v>
      </c>
      <c r="J36">
        <f t="shared" si="7"/>
        <v>0.85991613507511278</v>
      </c>
      <c r="K36">
        <f t="shared" si="8"/>
        <v>9.0951841654456054</v>
      </c>
      <c r="L36">
        <f t="shared" si="9"/>
        <v>6.5726497793845553</v>
      </c>
      <c r="M36"/>
      <c r="N36"/>
      <c r="O36"/>
      <c r="P36"/>
    </row>
    <row r="37" spans="1:16">
      <c r="A37">
        <v>48</v>
      </c>
      <c r="B37">
        <f t="shared" si="0"/>
        <v>0.99862455580194642</v>
      </c>
      <c r="C37">
        <f t="shared" si="10"/>
        <v>98606.935632932567</v>
      </c>
      <c r="D37">
        <f t="shared" si="1"/>
        <v>135.62833750415302</v>
      </c>
      <c r="E37">
        <f t="shared" si="2"/>
        <v>1.3754441980535102E-3</v>
      </c>
      <c r="F37" s="5">
        <f t="shared" si="3"/>
        <v>0.99999999999999989</v>
      </c>
      <c r="G37" s="2">
        <f t="shared" si="4"/>
        <v>24.537678242217492</v>
      </c>
      <c r="H37">
        <f t="shared" si="5"/>
        <v>0.51886905407416584</v>
      </c>
      <c r="I37">
        <f t="shared" si="6"/>
        <v>0.80092136532541602</v>
      </c>
      <c r="J37">
        <f t="shared" si="7"/>
        <v>0.85867161418087035</v>
      </c>
      <c r="K37">
        <f t="shared" si="8"/>
        <v>9.0873760628526057</v>
      </c>
      <c r="L37">
        <f t="shared" si="9"/>
        <v>6.5693453688858234</v>
      </c>
      <c r="M37"/>
      <c r="N37"/>
      <c r="O37"/>
      <c r="P37"/>
    </row>
    <row r="38" spans="1:16">
      <c r="A38">
        <v>49</v>
      </c>
      <c r="B38">
        <f t="shared" si="0"/>
        <v>0.99846817983567415</v>
      </c>
      <c r="C38">
        <f t="shared" si="10"/>
        <v>98471.307295428414</v>
      </c>
      <c r="D38">
        <f t="shared" si="1"/>
        <v>150.84033412266581</v>
      </c>
      <c r="E38">
        <f t="shared" si="2"/>
        <v>1.531820164325864E-3</v>
      </c>
      <c r="F38" s="5">
        <f t="shared" si="3"/>
        <v>1</v>
      </c>
      <c r="G38" s="2">
        <f t="shared" si="4"/>
        <v>24.041499548127824</v>
      </c>
      <c r="H38">
        <f t="shared" si="5"/>
        <v>0.52859804807592403</v>
      </c>
      <c r="I38">
        <f t="shared" si="6"/>
        <v>0.79859188151304927</v>
      </c>
      <c r="J38">
        <f t="shared" si="7"/>
        <v>0.85726498985147326</v>
      </c>
      <c r="K38">
        <f t="shared" si="8"/>
        <v>9.0785504162383379</v>
      </c>
      <c r="L38">
        <f t="shared" si="9"/>
        <v>6.5656079500896745</v>
      </c>
      <c r="M38"/>
      <c r="N38"/>
      <c r="O38"/>
      <c r="P38"/>
    </row>
    <row r="39" spans="1:16">
      <c r="A39">
        <v>50</v>
      </c>
      <c r="B39">
        <f t="shared" si="0"/>
        <v>0.99829119179055614</v>
      </c>
      <c r="C39">
        <f t="shared" si="10"/>
        <v>98320.466961305749</v>
      </c>
      <c r="D39">
        <f t="shared" si="1"/>
        <v>168.01082109982963</v>
      </c>
      <c r="E39">
        <f t="shared" si="2"/>
        <v>1.7088082094438249E-3</v>
      </c>
      <c r="F39" s="5">
        <f t="shared" si="3"/>
        <v>1</v>
      </c>
      <c r="G39" s="2">
        <f t="shared" si="4"/>
        <v>23.538386113574845</v>
      </c>
      <c r="H39">
        <f t="shared" si="5"/>
        <v>0.53846301738088442</v>
      </c>
      <c r="I39">
        <f t="shared" si="6"/>
        <v>0.79596308064484456</v>
      </c>
      <c r="J39">
        <f t="shared" si="7"/>
        <v>0.85567547147333345</v>
      </c>
      <c r="K39">
        <f t="shared" si="8"/>
        <v>9.0685765721613834</v>
      </c>
      <c r="L39">
        <f t="shared" si="9"/>
        <v>6.5613812548519803</v>
      </c>
      <c r="M39"/>
      <c r="N39"/>
      <c r="O39"/>
      <c r="P39"/>
    </row>
    <row r="40" spans="1:16">
      <c r="A40">
        <v>51</v>
      </c>
      <c r="B40">
        <f t="shared" si="0"/>
        <v>0.99809087918115236</v>
      </c>
      <c r="C40">
        <f t="shared" si="10"/>
        <v>98152.456140205919</v>
      </c>
      <c r="D40">
        <f t="shared" si="1"/>
        <v>187.38489743829996</v>
      </c>
      <c r="E40">
        <f t="shared" si="2"/>
        <v>1.9091208188476703E-3</v>
      </c>
      <c r="F40" s="5">
        <f t="shared" si="3"/>
        <v>1</v>
      </c>
      <c r="G40" s="2">
        <f t="shared" si="4"/>
        <v>23.028505134471349</v>
      </c>
      <c r="H40">
        <f t="shared" si="5"/>
        <v>0.54846068363781575</v>
      </c>
      <c r="I40">
        <f t="shared" si="6"/>
        <v>0.79299771879930858</v>
      </c>
      <c r="J40">
        <f t="shared" si="7"/>
        <v>0.85387969285311793</v>
      </c>
      <c r="K40">
        <f t="shared" si="8"/>
        <v>9.0573076475259064</v>
      </c>
      <c r="L40">
        <f t="shared" si="9"/>
        <v>6.5566018358950551</v>
      </c>
      <c r="M40"/>
      <c r="N40"/>
      <c r="O40"/>
      <c r="P40"/>
    </row>
    <row r="41" spans="1:16">
      <c r="A41">
        <v>52</v>
      </c>
      <c r="B41">
        <f t="shared" si="0"/>
        <v>0.99786417380925008</v>
      </c>
      <c r="C41">
        <f t="shared" si="10"/>
        <v>97965.071242767619</v>
      </c>
      <c r="D41">
        <f t="shared" si="1"/>
        <v>209.23636493898812</v>
      </c>
      <c r="E41">
        <f t="shared" si="2"/>
        <v>2.1358261907499527E-3</v>
      </c>
      <c r="F41" s="5">
        <f t="shared" si="3"/>
        <v>1</v>
      </c>
      <c r="G41" s="2">
        <f t="shared" si="4"/>
        <v>22.512053467109848</v>
      </c>
      <c r="H41">
        <f t="shared" si="5"/>
        <v>0.55858718691941389</v>
      </c>
      <c r="I41">
        <f t="shared" si="6"/>
        <v>0.78965425810656165</v>
      </c>
      <c r="J41">
        <f t="shared" si="7"/>
        <v>0.85185141882216908</v>
      </c>
      <c r="K41">
        <f t="shared" si="8"/>
        <v>9.0445786670827513</v>
      </c>
      <c r="L41">
        <f t="shared" si="9"/>
        <v>6.5511981881725738</v>
      </c>
      <c r="M41"/>
      <c r="N41"/>
      <c r="O41"/>
      <c r="P41"/>
    </row>
    <row r="42" spans="1:16">
      <c r="A42">
        <v>53</v>
      </c>
      <c r="B42">
        <f t="shared" si="0"/>
        <v>0.99760760546562077</v>
      </c>
      <c r="C42">
        <f t="shared" si="10"/>
        <v>97755.834877828631</v>
      </c>
      <c r="D42">
        <f t="shared" si="1"/>
        <v>233.87052506540203</v>
      </c>
      <c r="E42">
        <f t="shared" si="2"/>
        <v>2.3923945343792947E-3</v>
      </c>
      <c r="F42" s="5">
        <f t="shared" si="3"/>
        <v>1</v>
      </c>
      <c r="G42" s="2">
        <f t="shared" si="4"/>
        <v>21.989259773391257</v>
      </c>
      <c r="H42">
        <f t="shared" si="5"/>
        <v>0.56883804365899404</v>
      </c>
      <c r="I42">
        <f t="shared" si="6"/>
        <v>0.78588646822018682</v>
      </c>
      <c r="J42">
        <f t="shared" si="7"/>
        <v>0.8495612258127816</v>
      </c>
      <c r="K42">
        <f t="shared" si="8"/>
        <v>9.0302045310383203</v>
      </c>
      <c r="L42">
        <f t="shared" si="9"/>
        <v>6.5450897732932454</v>
      </c>
      <c r="M42"/>
      <c r="N42"/>
      <c r="O42"/>
      <c r="P42"/>
    </row>
    <row r="43" spans="1:16">
      <c r="A43">
        <v>54</v>
      </c>
      <c r="B43">
        <f t="shared" si="0"/>
        <v>0.99731724970436431</v>
      </c>
      <c r="C43">
        <f t="shared" si="10"/>
        <v>97521.964352763229</v>
      </c>
      <c r="D43">
        <f t="shared" si="1"/>
        <v>261.6270786983514</v>
      </c>
      <c r="E43">
        <f t="shared" si="2"/>
        <v>2.6827502956357171E-3</v>
      </c>
      <c r="F43" s="5">
        <f t="shared" si="3"/>
        <v>1</v>
      </c>
      <c r="G43" s="2">
        <f t="shared" si="4"/>
        <v>21.460386680659557</v>
      </c>
      <c r="H43">
        <f t="shared" si="5"/>
        <v>0.57920810430079217</v>
      </c>
      <c r="I43">
        <f t="shared" si="6"/>
        <v>0.78164301952786208</v>
      </c>
      <c r="J43">
        <f t="shared" si="7"/>
        <v>0.84697615636351808</v>
      </c>
      <c r="K43">
        <f t="shared" si="8"/>
        <v>9.0139778104905091</v>
      </c>
      <c r="L43">
        <f t="shared" si="9"/>
        <v>6.5381859393943085</v>
      </c>
      <c r="M43"/>
      <c r="N43"/>
      <c r="O43"/>
      <c r="P43"/>
    </row>
    <row r="44" spans="1:16">
      <c r="A44">
        <v>55</v>
      </c>
      <c r="B44">
        <f t="shared" si="0"/>
        <v>0.99698866895891336</v>
      </c>
      <c r="C44">
        <f t="shared" si="10"/>
        <v>97260.337274064877</v>
      </c>
      <c r="D44">
        <f t="shared" si="1"/>
        <v>292.88307269994402</v>
      </c>
      <c r="E44">
        <f t="shared" si="2"/>
        <v>3.0113310410866041E-3</v>
      </c>
      <c r="F44" s="5">
        <f t="shared" si="3"/>
        <v>1</v>
      </c>
      <c r="G44" s="2">
        <f t="shared" si="4"/>
        <v>20.925732930478382</v>
      </c>
      <c r="H44">
        <f t="shared" si="5"/>
        <v>0.58969151116708973</v>
      </c>
      <c r="I44">
        <f t="shared" si="6"/>
        <v>0.77686707817814638</v>
      </c>
      <c r="J44">
        <f t="shared" si="7"/>
        <v>0.84405934838020602</v>
      </c>
      <c r="K44">
        <f t="shared" si="8"/>
        <v>8.9956663732409883</v>
      </c>
      <c r="L44">
        <f t="shared" si="9"/>
        <v>6.5303847292359549</v>
      </c>
      <c r="M44"/>
      <c r="N44"/>
      <c r="O44"/>
      <c r="P44"/>
    </row>
    <row r="45" spans="1:16">
      <c r="A45">
        <v>56</v>
      </c>
      <c r="B45">
        <f t="shared" si="0"/>
        <v>0.99661684618665669</v>
      </c>
      <c r="C45">
        <f t="shared" si="10"/>
        <v>96967.454201364933</v>
      </c>
      <c r="D45">
        <f t="shared" si="1"/>
        <v>328.05581245153735</v>
      </c>
      <c r="E45">
        <f t="shared" si="2"/>
        <v>3.3831538133432771E-3</v>
      </c>
      <c r="F45" s="5">
        <f t="shared" si="3"/>
        <v>1</v>
      </c>
      <c r="G45" s="2">
        <f t="shared" si="4"/>
        <v>20.385635486019279</v>
      </c>
      <c r="H45">
        <f t="shared" si="5"/>
        <v>0.60028165713687609</v>
      </c>
      <c r="I45">
        <f t="shared" si="6"/>
        <v>0.77149591691121222</v>
      </c>
      <c r="J45">
        <f t="shared" si="7"/>
        <v>0.8407696411750768</v>
      </c>
      <c r="K45">
        <f t="shared" si="8"/>
        <v>8.9750108492118397</v>
      </c>
      <c r="L45">
        <f t="shared" si="9"/>
        <v>6.5215715700741175</v>
      </c>
      <c r="M45"/>
      <c r="N45"/>
      <c r="O45"/>
      <c r="P45"/>
    </row>
    <row r="46" spans="1:16">
      <c r="A46">
        <v>57</v>
      </c>
      <c r="B46">
        <f t="shared" si="0"/>
        <v>0.99619611014017284</v>
      </c>
      <c r="C46">
        <f t="shared" si="10"/>
        <v>96639.398388913396</v>
      </c>
      <c r="D46">
        <f t="shared" si="1"/>
        <v>367.60562759138702</v>
      </c>
      <c r="E46">
        <f t="shared" si="2"/>
        <v>3.8038898598271825E-3</v>
      </c>
      <c r="F46" s="5">
        <f t="shared" si="3"/>
        <v>1</v>
      </c>
      <c r="G46" s="2">
        <f t="shared" si="4"/>
        <v>19.840471562765767</v>
      </c>
      <c r="H46">
        <f t="shared" si="5"/>
        <v>0.6109711458281214</v>
      </c>
      <c r="I46">
        <f t="shared" si="6"/>
        <v>0.76546056059811129</v>
      </c>
      <c r="J46">
        <f t="shared" si="7"/>
        <v>0.83706116191641522</v>
      </c>
      <c r="K46">
        <f t="shared" si="8"/>
        <v>8.9517219537091961</v>
      </c>
      <c r="L46">
        <f t="shared" si="9"/>
        <v>6.5116178402012928</v>
      </c>
      <c r="M46"/>
      <c r="N46"/>
      <c r="O46"/>
      <c r="P46"/>
    </row>
    <row r="47" spans="1:16">
      <c r="A47">
        <v>58</v>
      </c>
      <c r="B47">
        <f t="shared" si="0"/>
        <v>0.9957200512674379</v>
      </c>
      <c r="C47">
        <f t="shared" si="10"/>
        <v>96271.792761322009</v>
      </c>
      <c r="D47">
        <f t="shared" si="1"/>
        <v>412.03833741029666</v>
      </c>
      <c r="E47">
        <f t="shared" si="2"/>
        <v>4.2799487325620523E-3</v>
      </c>
      <c r="F47" s="5">
        <f t="shared" si="3"/>
        <v>1</v>
      </c>
      <c r="G47" s="2">
        <f t="shared" si="4"/>
        <v>19.290660542046343</v>
      </c>
      <c r="H47">
        <f t="shared" si="5"/>
        <v>0.62175175407752192</v>
      </c>
      <c r="I47">
        <f t="shared" si="6"/>
        <v>0.75868549149169673</v>
      </c>
      <c r="J47">
        <f t="shared" si="7"/>
        <v>0.83288289825078132</v>
      </c>
      <c r="K47">
        <f t="shared" si="8"/>
        <v>8.9254776987056754</v>
      </c>
      <c r="L47">
        <f t="shared" si="9"/>
        <v>6.5003793090989745</v>
      </c>
      <c r="M47"/>
      <c r="N47"/>
      <c r="O47"/>
      <c r="P47"/>
    </row>
    <row r="48" spans="1:16">
      <c r="A48">
        <v>59</v>
      </c>
      <c r="B48">
        <f t="shared" si="0"/>
        <v>0.99518142714160229</v>
      </c>
      <c r="C48">
        <f t="shared" si="10"/>
        <v>95859.754423911712</v>
      </c>
      <c r="D48">
        <f t="shared" si="1"/>
        <v>461.90721087972634</v>
      </c>
      <c r="E48">
        <f t="shared" si="2"/>
        <v>4.8185728583976638E-3</v>
      </c>
      <c r="F48" s="5">
        <f t="shared" si="3"/>
        <v>1</v>
      </c>
      <c r="G48" s="2">
        <f t="shared" si="4"/>
        <v>18.73666572159485</v>
      </c>
      <c r="H48">
        <f t="shared" si="5"/>
        <v>0.63261439761578653</v>
      </c>
      <c r="I48">
        <f t="shared" si="6"/>
        <v>0.75108844664658547</v>
      </c>
      <c r="J48">
        <f t="shared" si="7"/>
        <v>0.82817826563459263</v>
      </c>
      <c r="K48">
        <f t="shared" si="8"/>
        <v>8.8959205378321879</v>
      </c>
      <c r="L48">
        <f t="shared" si="9"/>
        <v>6.4876944511401593</v>
      </c>
      <c r="M48"/>
      <c r="N48"/>
      <c r="O48"/>
      <c r="P48"/>
    </row>
    <row r="49" spans="1:16">
      <c r="A49">
        <v>60</v>
      </c>
      <c r="B49">
        <f t="shared" si="0"/>
        <v>0.99457205621397637</v>
      </c>
      <c r="C49">
        <f t="shared" si="10"/>
        <v>95397.847213031986</v>
      </c>
      <c r="D49">
        <f t="shared" si="1"/>
        <v>517.81415198001196</v>
      </c>
      <c r="E49">
        <f t="shared" si="2"/>
        <v>5.4279437860236647E-3</v>
      </c>
      <c r="F49" s="5">
        <f t="shared" si="3"/>
        <v>1</v>
      </c>
      <c r="G49" s="2">
        <f t="shared" si="4"/>
        <v>18.178995852032276</v>
      </c>
      <c r="H49">
        <f t="shared" si="5"/>
        <v>0.64354910094054285</v>
      </c>
      <c r="I49">
        <f t="shared" si="6"/>
        <v>0.74258034892857483</v>
      </c>
      <c r="J49">
        <f t="shared" si="7"/>
        <v>0.82288468147718385</v>
      </c>
      <c r="K49">
        <f t="shared" si="8"/>
        <v>8.8626545106467116</v>
      </c>
      <c r="L49">
        <f t="shared" si="9"/>
        <v>6.473382636986857</v>
      </c>
      <c r="M49"/>
      <c r="N49"/>
      <c r="O49"/>
      <c r="P49"/>
    </row>
    <row r="50" spans="1:16">
      <c r="A50">
        <v>61</v>
      </c>
      <c r="B50">
        <f t="shared" si="0"/>
        <v>0.99388269857328859</v>
      </c>
      <c r="C50">
        <f t="shared" si="10"/>
        <v>94880.033061051974</v>
      </c>
      <c r="D50">
        <f t="shared" si="1"/>
        <v>580.40976161080471</v>
      </c>
      <c r="E50">
        <f t="shared" si="2"/>
        <v>6.1173014267114703E-3</v>
      </c>
      <c r="F50" s="5">
        <f t="shared" si="3"/>
        <v>1</v>
      </c>
      <c r="G50" s="2">
        <f t="shared" si="4"/>
        <v>17.618206403039181</v>
      </c>
      <c r="H50">
        <f t="shared" si="5"/>
        <v>0.65454497248942711</v>
      </c>
      <c r="I50">
        <f t="shared" si="6"/>
        <v>0.73306542360674676</v>
      </c>
      <c r="J50">
        <f t="shared" si="7"/>
        <v>0.81693316271821237</v>
      </c>
      <c r="K50">
        <f t="shared" si="8"/>
        <v>8.8252424768290485</v>
      </c>
      <c r="L50">
        <f t="shared" si="9"/>
        <v>6.4572422125759239</v>
      </c>
      <c r="M50"/>
      <c r="N50"/>
      <c r="O50"/>
      <c r="P50"/>
    </row>
    <row r="51" spans="1:16">
      <c r="A51">
        <v>62</v>
      </c>
      <c r="B51">
        <f t="shared" si="0"/>
        <v>0.99310292228244978</v>
      </c>
      <c r="C51">
        <f t="shared" si="10"/>
        <v>94299.623299441169</v>
      </c>
      <c r="D51">
        <f t="shared" si="1"/>
        <v>650.39183063195378</v>
      </c>
      <c r="E51">
        <f t="shared" si="2"/>
        <v>6.8970777175502047E-3</v>
      </c>
      <c r="F51" s="5">
        <f t="shared" si="3"/>
        <v>1</v>
      </c>
      <c r="G51" s="2">
        <f t="shared" si="4"/>
        <v>17.054900498250333</v>
      </c>
      <c r="H51">
        <f t="shared" si="5"/>
        <v>0.66559018630881628</v>
      </c>
      <c r="I51">
        <f t="shared" si="6"/>
        <v>0.72244156470616505</v>
      </c>
      <c r="J51">
        <f t="shared" si="7"/>
        <v>0.81024796911877284</v>
      </c>
      <c r="K51">
        <f t="shared" si="8"/>
        <v>8.7832035621262001</v>
      </c>
      <c r="L51">
        <f t="shared" si="9"/>
        <v>6.4390484832734103</v>
      </c>
      <c r="M51"/>
      <c r="N51"/>
      <c r="O51"/>
      <c r="P51"/>
    </row>
    <row r="52" spans="1:16">
      <c r="A52">
        <v>63</v>
      </c>
      <c r="B52">
        <f t="shared" si="0"/>
        <v>0.99222095375439634</v>
      </c>
      <c r="C52">
        <f t="shared" si="10"/>
        <v>93649.231468809216</v>
      </c>
      <c r="D52">
        <f t="shared" si="1"/>
        <v>728.5017024611152</v>
      </c>
      <c r="E52">
        <f t="shared" si="2"/>
        <v>7.7790462456037322E-3</v>
      </c>
      <c r="F52" s="5">
        <f t="shared" si="3"/>
        <v>1</v>
      </c>
      <c r="G52" s="2">
        <f t="shared" si="4"/>
        <v>16.489729453799573</v>
      </c>
      <c r="H52">
        <f t="shared" si="5"/>
        <v>0.67667197149412539</v>
      </c>
      <c r="I52">
        <f t="shared" si="6"/>
        <v>0.71060102893077726</v>
      </c>
      <c r="J52">
        <f t="shared" si="7"/>
        <v>0.8027463215252727</v>
      </c>
      <c r="K52">
        <f t="shared" si="8"/>
        <v>8.7360109760119382</v>
      </c>
      <c r="L52">
        <f t="shared" si="9"/>
        <v>6.4185516308722619</v>
      </c>
      <c r="M52"/>
      <c r="N52"/>
      <c r="O52"/>
      <c r="P52"/>
    </row>
    <row r="53" spans="1:16">
      <c r="A53">
        <v>64</v>
      </c>
      <c r="B53">
        <f t="shared" si="0"/>
        <v>0.9912235105259285</v>
      </c>
      <c r="C53">
        <f t="shared" si="10"/>
        <v>92920.7297663481</v>
      </c>
      <c r="D53">
        <f t="shared" si="1"/>
        <v>815.51780671739834</v>
      </c>
      <c r="E53">
        <f t="shared" si="2"/>
        <v>8.7764894740715201E-3</v>
      </c>
      <c r="F53" s="5">
        <f t="shared" si="3"/>
        <v>1</v>
      </c>
      <c r="G53" s="2">
        <f t="shared" si="4"/>
        <v>15.923392852260212</v>
      </c>
      <c r="H53">
        <f t="shared" si="5"/>
        <v>0.68777661073999519</v>
      </c>
      <c r="I53">
        <f t="shared" si="6"/>
        <v>0.69743154961828668</v>
      </c>
      <c r="J53">
        <f t="shared" si="7"/>
        <v>0.79433823284761607</v>
      </c>
      <c r="K53">
        <f t="shared" si="8"/>
        <v>8.6830904068713792</v>
      </c>
      <c r="L53">
        <f t="shared" si="9"/>
        <v>6.3954746041537813</v>
      </c>
      <c r="M53"/>
      <c r="N53"/>
      <c r="O53"/>
      <c r="P53"/>
    </row>
    <row r="54" spans="1:16">
      <c r="A54">
        <v>65</v>
      </c>
      <c r="B54">
        <f t="shared" si="0"/>
        <v>0.99009561469943508</v>
      </c>
      <c r="C54">
        <f t="shared" si="10"/>
        <v>92105.211959630702</v>
      </c>
      <c r="D54">
        <f t="shared" si="1"/>
        <v>912.24550743837608</v>
      </c>
      <c r="E54">
        <f t="shared" si="2"/>
        <v>9.904385300564849E-3</v>
      </c>
      <c r="F54" s="5">
        <f t="shared" si="3"/>
        <v>0.99999999999999989</v>
      </c>
      <c r="G54" s="2">
        <f t="shared" si="4"/>
        <v>15.35663808178735</v>
      </c>
      <c r="H54">
        <f t="shared" si="5"/>
        <v>0.69888944937671793</v>
      </c>
      <c r="I54">
        <f t="shared" si="6"/>
        <v>0.6828179780453919</v>
      </c>
      <c r="J54">
        <f t="shared" si="7"/>
        <v>0.78492649962550021</v>
      </c>
      <c r="K54">
        <f t="shared" si="8"/>
        <v>8.6238192545331671</v>
      </c>
      <c r="L54">
        <f t="shared" si="9"/>
        <v>6.3695110403419672</v>
      </c>
      <c r="M54"/>
      <c r="N54"/>
      <c r="O54"/>
      <c r="P54"/>
    </row>
    <row r="55" spans="1:16">
      <c r="A55">
        <v>66</v>
      </c>
      <c r="B55">
        <f t="shared" si="0"/>
        <v>0.98882038525597926</v>
      </c>
      <c r="C55">
        <f t="shared" si="10"/>
        <v>91192.966452192326</v>
      </c>
      <c r="D55">
        <f t="shared" si="1"/>
        <v>1019.5022322999139</v>
      </c>
      <c r="E55">
        <f t="shared" si="2"/>
        <v>1.1179614744020695E-2</v>
      </c>
      <c r="F55" s="5">
        <f t="shared" si="3"/>
        <v>1</v>
      </c>
      <c r="G55" s="2">
        <f t="shared" si="4"/>
        <v>14.790259269927715</v>
      </c>
      <c r="H55">
        <f t="shared" si="5"/>
        <v>0.70999491627592648</v>
      </c>
      <c r="I55">
        <f t="shared" si="6"/>
        <v>0.66664457309303793</v>
      </c>
      <c r="J55">
        <f t="shared" si="7"/>
        <v>0.77440691391439698</v>
      </c>
      <c r="K55">
        <f t="shared" si="8"/>
        <v>8.5575270220767763</v>
      </c>
      <c r="L55">
        <f t="shared" si="9"/>
        <v>6.3403232956167557</v>
      </c>
      <c r="M55"/>
      <c r="N55"/>
      <c r="O55"/>
      <c r="P55"/>
    </row>
    <row r="56" spans="1:16">
      <c r="A56">
        <v>67</v>
      </c>
      <c r="B56">
        <f t="shared" si="0"/>
        <v>0.98737880741138517</v>
      </c>
      <c r="C56">
        <f t="shared" si="10"/>
        <v>90173.464219892412</v>
      </c>
      <c r="D56">
        <f t="shared" si="1"/>
        <v>1138.0966583018308</v>
      </c>
      <c r="E56">
        <f t="shared" si="2"/>
        <v>1.262119258861483E-2</v>
      </c>
      <c r="F56" s="5">
        <f t="shared" si="3"/>
        <v>1</v>
      </c>
      <c r="G56" s="2">
        <f t="shared" si="4"/>
        <v>14.225095543196087</v>
      </c>
      <c r="H56">
        <f t="shared" si="5"/>
        <v>0.72107655797654679</v>
      </c>
      <c r="I56">
        <f t="shared" si="6"/>
        <v>0.64879807068174045</v>
      </c>
      <c r="J56">
        <f t="shared" si="7"/>
        <v>0.76266876875340028</v>
      </c>
      <c r="K56">
        <f t="shared" si="8"/>
        <v>8.48349725810073</v>
      </c>
      <c r="L56">
        <f t="shared" si="9"/>
        <v>6.3075406886025851</v>
      </c>
      <c r="M56"/>
      <c r="N56"/>
      <c r="O56"/>
      <c r="P56"/>
    </row>
    <row r="57" spans="1:16">
      <c r="A57">
        <v>68</v>
      </c>
      <c r="B57">
        <f t="shared" si="0"/>
        <v>0.98574947720547434</v>
      </c>
      <c r="C57">
        <f t="shared" si="10"/>
        <v>89035.367561590581</v>
      </c>
      <c r="D57">
        <f t="shared" si="1"/>
        <v>1268.8005349554151</v>
      </c>
      <c r="E57">
        <f t="shared" si="2"/>
        <v>1.4250522794525638E-2</v>
      </c>
      <c r="F57" s="5">
        <f t="shared" si="3"/>
        <v>1</v>
      </c>
      <c r="G57" s="2">
        <f t="shared" si="4"/>
        <v>13.662028547509276</v>
      </c>
      <c r="H57">
        <f t="shared" si="5"/>
        <v>0.73211708730373903</v>
      </c>
      <c r="I57">
        <f t="shared" si="6"/>
        <v>0.62917166838521243</v>
      </c>
      <c r="J57">
        <f t="shared" si="7"/>
        <v>0.74959574541753116</v>
      </c>
      <c r="K57">
        <f t="shared" si="8"/>
        <v>8.400971514777595</v>
      </c>
      <c r="L57">
        <f t="shared" si="9"/>
        <v>6.2707580920596051</v>
      </c>
      <c r="M57"/>
      <c r="N57"/>
      <c r="O57"/>
      <c r="P57"/>
    </row>
    <row r="58" spans="1:16">
      <c r="A58">
        <v>69</v>
      </c>
      <c r="B58">
        <f t="shared" si="0"/>
        <v>0.9839083196040368</v>
      </c>
      <c r="C58">
        <f t="shared" si="10"/>
        <v>87766.567026635166</v>
      </c>
      <c r="D58">
        <f t="shared" si="1"/>
        <v>1412.3115460434929</v>
      </c>
      <c r="E58">
        <f t="shared" si="2"/>
        <v>1.6091680395963173E-2</v>
      </c>
      <c r="F58" s="5">
        <f t="shared" si="3"/>
        <v>1</v>
      </c>
      <c r="G58" s="2">
        <f t="shared" si="4"/>
        <v>13.10197917129338</v>
      </c>
      <c r="H58">
        <f t="shared" si="5"/>
        <v>0.74309844762169797</v>
      </c>
      <c r="I58">
        <f t="shared" si="6"/>
        <v>0.60767005389313733</v>
      </c>
      <c r="J58">
        <f t="shared" si="7"/>
        <v>0.73506728642131414</v>
      </c>
      <c r="K58">
        <f t="shared" si="8"/>
        <v>8.3091558618384589</v>
      </c>
      <c r="L58">
        <f t="shared" si="9"/>
        <v>6.2295350453903104</v>
      </c>
      <c r="M58"/>
      <c r="N58"/>
      <c r="O58"/>
      <c r="P58"/>
    </row>
    <row r="59" spans="1:16">
      <c r="A59">
        <v>70</v>
      </c>
      <c r="B59">
        <f t="shared" si="0"/>
        <v>0.98182827858007182</v>
      </c>
      <c r="C59">
        <f t="shared" si="10"/>
        <v>86354.255480591673</v>
      </c>
      <c r="D59">
        <f t="shared" si="1"/>
        <v>1569.205474018614</v>
      </c>
      <c r="E59">
        <f t="shared" si="2"/>
        <v>1.8171721419928132E-2</v>
      </c>
      <c r="F59" s="5">
        <f t="shared" si="3"/>
        <v>1</v>
      </c>
      <c r="G59" s="2">
        <f t="shared" si="4"/>
        <v>12.545903422878833</v>
      </c>
      <c r="H59">
        <f t="shared" si="5"/>
        <v>0.75400189366904202</v>
      </c>
      <c r="I59">
        <f t="shared" si="6"/>
        <v>0.58421558277205321</v>
      </c>
      <c r="J59">
        <f t="shared" si="7"/>
        <v>0.71896057376991973</v>
      </c>
      <c r="K59">
        <f t="shared" si="8"/>
        <v>8.2072305652380191</v>
      </c>
      <c r="L59">
        <f t="shared" si="9"/>
        <v>6.1833956042736311</v>
      </c>
      <c r="M59"/>
      <c r="N59"/>
      <c r="O59"/>
      <c r="P59"/>
    </row>
    <row r="60" spans="1:16">
      <c r="A60">
        <v>71</v>
      </c>
      <c r="B60">
        <f t="shared" si="0"/>
        <v>0.97947897795934724</v>
      </c>
      <c r="C60">
        <f t="shared" si="10"/>
        <v>84785.050006573059</v>
      </c>
      <c r="D60">
        <f t="shared" si="1"/>
        <v>1739.8758799027273</v>
      </c>
      <c r="E60">
        <f t="shared" si="2"/>
        <v>2.0521022040652703E-2</v>
      </c>
      <c r="F60" s="5">
        <f t="shared" si="3"/>
        <v>1</v>
      </c>
      <c r="G60" s="2">
        <f t="shared" si="4"/>
        <v>11.994787426950207</v>
      </c>
      <c r="H60">
        <f t="shared" si="5"/>
        <v>0.76480808966764247</v>
      </c>
      <c r="I60">
        <f t="shared" si="6"/>
        <v>0.5587556640349971</v>
      </c>
      <c r="J60">
        <f t="shared" si="7"/>
        <v>0.70115324552854186</v>
      </c>
      <c r="K60">
        <f t="shared" si="8"/>
        <v>8.0943635912215619</v>
      </c>
      <c r="L60">
        <f t="shared" si="9"/>
        <v>6.1318291935033482</v>
      </c>
      <c r="M60"/>
      <c r="N60"/>
      <c r="O60"/>
      <c r="P60"/>
    </row>
    <row r="61" spans="1:16">
      <c r="A61">
        <v>72</v>
      </c>
      <c r="B61">
        <f t="shared" si="0"/>
        <v>0.97682635230864134</v>
      </c>
      <c r="C61">
        <f t="shared" si="10"/>
        <v>83045.174126670332</v>
      </c>
      <c r="D61">
        <f t="shared" si="1"/>
        <v>1924.4596076789894</v>
      </c>
      <c r="E61">
        <f t="shared" si="2"/>
        <v>2.3173647691358632E-2</v>
      </c>
      <c r="F61" s="5">
        <f t="shared" si="3"/>
        <v>1</v>
      </c>
      <c r="G61" s="2">
        <f t="shared" si="4"/>
        <v>11.449641521509685</v>
      </c>
      <c r="H61">
        <f t="shared" si="5"/>
        <v>0.7754972250684371</v>
      </c>
      <c r="I61">
        <f t="shared" si="6"/>
        <v>0.53127133285435546</v>
      </c>
      <c r="J61">
        <f t="shared" si="7"/>
        <v>0.68152699279071272</v>
      </c>
      <c r="K61">
        <f t="shared" si="8"/>
        <v>7.9697286169685224</v>
      </c>
      <c r="L61">
        <f t="shared" si="9"/>
        <v>6.0742927839125755</v>
      </c>
      <c r="M61"/>
      <c r="N61"/>
      <c r="O61"/>
      <c r="P61"/>
    </row>
    <row r="62" spans="1:16">
      <c r="A62">
        <v>73</v>
      </c>
      <c r="B62">
        <f t="shared" si="0"/>
        <v>0.97383224786756439</v>
      </c>
      <c r="C62">
        <f t="shared" si="10"/>
        <v>81120.714518991343</v>
      </c>
      <c r="D62">
        <f t="shared" si="1"/>
        <v>2122.7467503390362</v>
      </c>
      <c r="E62">
        <f t="shared" si="2"/>
        <v>2.6167752132435614E-2</v>
      </c>
      <c r="F62" s="5">
        <f t="shared" si="3"/>
        <v>1</v>
      </c>
      <c r="G62" s="2">
        <f t="shared" si="4"/>
        <v>10.91149345710131</v>
      </c>
      <c r="H62">
        <f t="shared" si="5"/>
        <v>0.78604914789997382</v>
      </c>
      <c r="I62">
        <f t="shared" si="6"/>
        <v>0.50178686917903503</v>
      </c>
      <c r="J62">
        <f t="shared" si="7"/>
        <v>0.65997217982313727</v>
      </c>
      <c r="K62">
        <f t="shared" si="8"/>
        <v>7.8325281978079708</v>
      </c>
      <c r="L62">
        <f t="shared" si="9"/>
        <v>6.010214771911019</v>
      </c>
      <c r="M62"/>
      <c r="N62"/>
      <c r="O62"/>
      <c r="P62"/>
    </row>
    <row r="63" spans="1:16">
      <c r="A63">
        <v>74</v>
      </c>
      <c r="B63">
        <f t="shared" si="0"/>
        <v>0.97045399454441794</v>
      </c>
      <c r="C63">
        <f t="shared" si="10"/>
        <v>78997.967768652306</v>
      </c>
      <c r="D63">
        <f t="shared" si="1"/>
        <v>2334.0743866724952</v>
      </c>
      <c r="E63">
        <f t="shared" si="2"/>
        <v>2.9546005455582041E-2</v>
      </c>
      <c r="F63" s="5">
        <f t="shared" si="3"/>
        <v>1</v>
      </c>
      <c r="G63" s="2">
        <f t="shared" si="4"/>
        <v>10.381380723816616</v>
      </c>
      <c r="H63">
        <f t="shared" si="5"/>
        <v>0.79644351521928158</v>
      </c>
      <c r="I63">
        <f t="shared" si="6"/>
        <v>0.47038015062241678</v>
      </c>
      <c r="J63">
        <f t="shared" si="7"/>
        <v>0.63639361741819089</v>
      </c>
      <c r="K63">
        <f t="shared" si="8"/>
        <v>7.6820226324484171</v>
      </c>
      <c r="L63">
        <f t="shared" si="9"/>
        <v>5.9390009967665156</v>
      </c>
      <c r="M63"/>
      <c r="N63"/>
      <c r="O63"/>
      <c r="P63"/>
    </row>
    <row r="64" spans="1:16">
      <c r="A64">
        <v>75</v>
      </c>
      <c r="B64">
        <f t="shared" si="0"/>
        <v>0.96664395139683346</v>
      </c>
      <c r="C64">
        <f t="shared" si="10"/>
        <v>76663.893381979811</v>
      </c>
      <c r="D64">
        <f t="shared" si="1"/>
        <v>2557.2045537572994</v>
      </c>
      <c r="E64">
        <f t="shared" si="2"/>
        <v>3.3356048603166578E-2</v>
      </c>
      <c r="F64" s="5">
        <f t="shared" si="3"/>
        <v>1</v>
      </c>
      <c r="G64" s="2">
        <f t="shared" si="4"/>
        <v>9.8603420585487331</v>
      </c>
      <c r="H64">
        <f t="shared" si="5"/>
        <v>0.80665995963629888</v>
      </c>
      <c r="I64">
        <f t="shared" si="6"/>
        <v>0.43719320248655524</v>
      </c>
      <c r="J64">
        <f t="shared" si="7"/>
        <v>0.61071758661430786</v>
      </c>
      <c r="K64">
        <f t="shared" si="8"/>
        <v>7.5175648508274904</v>
      </c>
      <c r="L64">
        <f t="shared" si="9"/>
        <v>5.8600433801482064</v>
      </c>
      <c r="M64"/>
      <c r="N64"/>
      <c r="O64"/>
      <c r="P64"/>
    </row>
    <row r="65" spans="1:16">
      <c r="A65">
        <v>76</v>
      </c>
      <c r="B65">
        <f t="shared" si="0"/>
        <v>0.96234902990100502</v>
      </c>
      <c r="C65">
        <f t="shared" si="10"/>
        <v>74106.688828222512</v>
      </c>
      <c r="D65">
        <f t="shared" si="1"/>
        <v>2790.1887252069282</v>
      </c>
      <c r="E65">
        <f t="shared" si="2"/>
        <v>3.7650970098994943E-2</v>
      </c>
      <c r="F65" s="5">
        <f t="shared" si="3"/>
        <v>1</v>
      </c>
      <c r="G65" s="2">
        <f t="shared" si="4"/>
        <v>9.3494082145345683</v>
      </c>
      <c r="H65">
        <f t="shared" si="5"/>
        <v>0.81667827030324336</v>
      </c>
      <c r="I65">
        <f t="shared" si="6"/>
        <v>0.40244212876423263</v>
      </c>
      <c r="J65">
        <f t="shared" si="7"/>
        <v>0.58290014872658669</v>
      </c>
      <c r="K65">
        <f t="shared" si="8"/>
        <v>7.3386412899283844</v>
      </c>
      <c r="L65">
        <f t="shared" si="9"/>
        <v>5.7727317054373746</v>
      </c>
      <c r="M65"/>
      <c r="N65"/>
      <c r="O65"/>
      <c r="P65"/>
    </row>
    <row r="66" spans="1:16">
      <c r="A66">
        <v>77</v>
      </c>
      <c r="B66">
        <f t="shared" si="0"/>
        <v>0.95751020180200164</v>
      </c>
      <c r="C66">
        <f t="shared" si="10"/>
        <v>71316.500103015584</v>
      </c>
      <c r="D66">
        <f t="shared" si="1"/>
        <v>3030.2236975646665</v>
      </c>
      <c r="E66">
        <f t="shared" si="2"/>
        <v>4.2489798197998432E-2</v>
      </c>
      <c r="F66" s="5">
        <f t="shared" si="3"/>
        <v>1</v>
      </c>
      <c r="G66" s="2">
        <f t="shared" si="4"/>
        <v>8.8495921066199088</v>
      </c>
      <c r="H66">
        <f t="shared" si="5"/>
        <v>0.82647858614470726</v>
      </c>
      <c r="I66">
        <f t="shared" si="6"/>
        <v>0.36642528906423782</v>
      </c>
      <c r="J66">
        <f t="shared" si="7"/>
        <v>0.55293667865608531</v>
      </c>
      <c r="K66">
        <f t="shared" si="8"/>
        <v>7.1449181881274209</v>
      </c>
      <c r="L66">
        <f t="shared" si="9"/>
        <v>5.6764690580185677</v>
      </c>
      <c r="M66"/>
      <c r="N66"/>
      <c r="O66"/>
      <c r="P66"/>
    </row>
    <row r="67" spans="1:16">
      <c r="A67">
        <v>78</v>
      </c>
      <c r="B67">
        <f t="shared" si="0"/>
        <v>0.95206200157734444</v>
      </c>
      <c r="C67">
        <f t="shared" si="10"/>
        <v>68286.276405450917</v>
      </c>
      <c r="D67">
        <f t="shared" si="1"/>
        <v>3273.5074106135289</v>
      </c>
      <c r="E67">
        <f t="shared" si="2"/>
        <v>4.793799842265558E-2</v>
      </c>
      <c r="F67" s="5">
        <f t="shared" si="3"/>
        <v>1</v>
      </c>
      <c r="G67" s="2">
        <f t="shared" si="4"/>
        <v>8.3618784778315565</v>
      </c>
      <c r="H67">
        <f t="shared" si="5"/>
        <v>0.8360415984738907</v>
      </c>
      <c r="I67">
        <f t="shared" si="6"/>
        <v>0.32952825977663469</v>
      </c>
      <c r="J67">
        <f t="shared" si="7"/>
        <v>0.52087241205645085</v>
      </c>
      <c r="K67">
        <f t="shared" si="8"/>
        <v>6.9362919937941996</v>
      </c>
      <c r="L67">
        <f t="shared" si="9"/>
        <v>5.5706914050312495</v>
      </c>
      <c r="M67"/>
      <c r="N67"/>
      <c r="O67"/>
      <c r="P67"/>
    </row>
    <row r="68" spans="1:16">
      <c r="A68">
        <v>79</v>
      </c>
      <c r="B68">
        <f t="shared" si="0"/>
        <v>0.94593203770549605</v>
      </c>
      <c r="C68">
        <f t="shared" si="10"/>
        <v>65012.768994837388</v>
      </c>
      <c r="D68">
        <f t="shared" si="1"/>
        <v>3515.1079426741635</v>
      </c>
      <c r="E68">
        <f t="shared" si="2"/>
        <v>5.4067962294503953E-2</v>
      </c>
      <c r="F68" s="5">
        <f t="shared" si="3"/>
        <v>1</v>
      </c>
      <c r="G68" s="2">
        <f t="shared" si="4"/>
        <v>7.8872132644169568</v>
      </c>
      <c r="H68">
        <f t="shared" si="5"/>
        <v>0.84534875952123578</v>
      </c>
      <c r="I68">
        <f t="shared" si="6"/>
        <v>0.29222384071937524</v>
      </c>
      <c r="J68">
        <f t="shared" si="7"/>
        <v>0.48681359503748695</v>
      </c>
      <c r="K68">
        <f t="shared" si="8"/>
        <v>6.7129416446130934</v>
      </c>
      <c r="L68">
        <f t="shared" si="9"/>
        <v>5.4548916822908708</v>
      </c>
      <c r="M68"/>
      <c r="N68"/>
      <c r="O68"/>
      <c r="P68"/>
    </row>
    <row r="69" spans="1:16">
      <c r="A69">
        <v>80</v>
      </c>
      <c r="B69">
        <f t="shared" si="0"/>
        <v>0.93904053220093153</v>
      </c>
      <c r="C69">
        <f t="shared" si="10"/>
        <v>61497.661052163225</v>
      </c>
      <c r="D69">
        <f t="shared" si="1"/>
        <v>3748.8646886273709</v>
      </c>
      <c r="E69">
        <f t="shared" si="2"/>
        <v>6.0959467799068461E-2</v>
      </c>
      <c r="F69" s="5">
        <f t="shared" si="3"/>
        <v>1</v>
      </c>
      <c r="G69" s="2">
        <f t="shared" si="4"/>
        <v>7.4264928659625626</v>
      </c>
      <c r="H69">
        <f t="shared" si="5"/>
        <v>0.85438249282426315</v>
      </c>
      <c r="I69">
        <f t="shared" si="6"/>
        <v>0.25506522812438187</v>
      </c>
      <c r="J69">
        <f t="shared" si="7"/>
        <v>0.45093856418448724</v>
      </c>
      <c r="K69">
        <f t="shared" si="8"/>
        <v>6.4753793622392806</v>
      </c>
      <c r="L69">
        <f t="shared" si="9"/>
        <v>5.328648551857416</v>
      </c>
      <c r="M69"/>
      <c r="N69"/>
      <c r="O69"/>
      <c r="P69"/>
    </row>
    <row r="70" spans="1:16">
      <c r="A70">
        <v>81</v>
      </c>
      <c r="B70">
        <f t="shared" si="0"/>
        <v>0.9312999144661761</v>
      </c>
      <c r="C70">
        <f t="shared" si="10"/>
        <v>57748.796363535854</v>
      </c>
      <c r="D70">
        <f t="shared" si="1"/>
        <v>3967.3472496502945</v>
      </c>
      <c r="E70">
        <f t="shared" si="2"/>
        <v>6.8700085533823951E-2</v>
      </c>
      <c r="F70" s="5">
        <f t="shared" si="3"/>
        <v>1</v>
      </c>
      <c r="G70" s="2">
        <f t="shared" si="4"/>
        <v>6.9805535528036193</v>
      </c>
      <c r="H70">
        <f t="shared" si="5"/>
        <v>0.86312640092541892</v>
      </c>
      <c r="I70">
        <f t="shared" si="6"/>
        <v>0.21867058711819962</v>
      </c>
      <c r="J70">
        <f t="shared" si="7"/>
        <v>0.41350777040407471</v>
      </c>
      <c r="K70">
        <f t="shared" si="8"/>
        <v>6.2244954096616549</v>
      </c>
      <c r="L70">
        <f t="shared" si="9"/>
        <v>5.1916596687645136</v>
      </c>
      <c r="M70"/>
      <c r="N70"/>
      <c r="O70"/>
      <c r="P70"/>
    </row>
    <row r="71" spans="1:16">
      <c r="A71">
        <v>82</v>
      </c>
      <c r="B71">
        <f t="shared" si="0"/>
        <v>0.9226145036342549</v>
      </c>
      <c r="C71">
        <f t="shared" si="10"/>
        <v>53781.449113885559</v>
      </c>
      <c r="D71">
        <f t="shared" si="1"/>
        <v>4161.9041349470936</v>
      </c>
      <c r="E71">
        <f t="shared" si="2"/>
        <v>7.7385496365745057E-2</v>
      </c>
      <c r="F71" s="5">
        <f t="shared" si="3"/>
        <v>1</v>
      </c>
      <c r="G71" s="2">
        <f t="shared" si="4"/>
        <v>6.5501612628798798</v>
      </c>
      <c r="H71">
        <f t="shared" si="5"/>
        <v>0.87156546543372759</v>
      </c>
      <c r="I71">
        <f t="shared" si="6"/>
        <v>0.18369775457935908</v>
      </c>
      <c r="J71">
        <f t="shared" si="7"/>
        <v>0.37487141328934842</v>
      </c>
      <c r="K71">
        <f t="shared" si="8"/>
        <v>5.9615911377999993</v>
      </c>
      <c r="L71">
        <f t="shared" si="9"/>
        <v>5.043778824616826</v>
      </c>
      <c r="M71"/>
      <c r="N71"/>
      <c r="O71"/>
      <c r="P71"/>
    </row>
    <row r="72" spans="1:16">
      <c r="A72">
        <v>83</v>
      </c>
      <c r="B72">
        <f t="shared" si="0"/>
        <v>0.91288032343762704</v>
      </c>
      <c r="C72">
        <f t="shared" si="10"/>
        <v>49619.544978938466</v>
      </c>
      <c r="D72">
        <f t="shared" si="1"/>
        <v>4322.8387097372397</v>
      </c>
      <c r="E72">
        <f t="shared" si="2"/>
        <v>8.711967656237303E-2</v>
      </c>
      <c r="F72" s="5">
        <f t="shared" si="3"/>
        <v>1</v>
      </c>
      <c r="G72" s="2">
        <f t="shared" si="4"/>
        <v>6.1360020526857992</v>
      </c>
      <c r="H72">
        <f t="shared" si="5"/>
        <v>0.87968623426106252</v>
      </c>
      <c r="I72">
        <f t="shared" si="6"/>
        <v>0.1508088066699487</v>
      </c>
      <c r="J72">
        <f t="shared" si="7"/>
        <v>0.33547301641779836</v>
      </c>
      <c r="K72">
        <f t="shared" si="8"/>
        <v>5.6883938519867963</v>
      </c>
      <c r="L72">
        <f t="shared" si="9"/>
        <v>4.8850557030165485</v>
      </c>
      <c r="M72"/>
      <c r="N72"/>
      <c r="O72"/>
      <c r="P72"/>
    </row>
    <row r="73" spans="1:16">
      <c r="A73">
        <v>84</v>
      </c>
      <c r="B73">
        <f t="shared" si="0"/>
        <v>0.90198510540747401</v>
      </c>
      <c r="C73">
        <f t="shared" si="10"/>
        <v>45296.706269201226</v>
      </c>
      <c r="D73">
        <f t="shared" si="1"/>
        <v>4439.7518903643722</v>
      </c>
      <c r="E73">
        <f t="shared" si="2"/>
        <v>9.8014894592526047E-2</v>
      </c>
      <c r="F73" s="5">
        <f t="shared" si="3"/>
        <v>1</v>
      </c>
      <c r="G73" s="2">
        <f t="shared" si="4"/>
        <v>5.7386734703757192</v>
      </c>
      <c r="H73">
        <f t="shared" si="5"/>
        <v>0.88747699077694642</v>
      </c>
      <c r="I73">
        <f t="shared" si="6"/>
        <v>0.12062579151366329</v>
      </c>
      <c r="J73">
        <f t="shared" si="7"/>
        <v>0.29584702027704729</v>
      </c>
      <c r="K73">
        <f t="shared" si="8"/>
        <v>5.4070468878576223</v>
      </c>
      <c r="L73">
        <f t="shared" si="9"/>
        <v>4.7157761902589321</v>
      </c>
      <c r="M73"/>
      <c r="N73"/>
      <c r="O73"/>
      <c r="P73"/>
    </row>
    <row r="74" spans="1:16">
      <c r="A74">
        <v>85</v>
      </c>
      <c r="B74">
        <f t="shared" ref="B74:B104" si="11">EXP(-($B$4+$B$5/LN($B$6)*$B$6^A74*($B$6-1)))</f>
        <v>0.88980854996064207</v>
      </c>
      <c r="C74">
        <f t="shared" si="10"/>
        <v>40856.954378836854</v>
      </c>
      <c r="D74">
        <f t="shared" ref="D74:D104" si="12">C74-C75</f>
        <v>4502.0870471959279</v>
      </c>
      <c r="E74">
        <f t="shared" ref="E74:E104" si="13">D74/C74</f>
        <v>0.11019145003935794</v>
      </c>
      <c r="F74" s="5">
        <f t="shared" ref="F74:F104" si="14">B74+E74</f>
        <v>1</v>
      </c>
      <c r="G74" s="2">
        <f t="shared" ref="G74:G103" si="15">1+$F$5*B74*G75</f>
        <v>5.3586771120790431</v>
      </c>
      <c r="H74">
        <f t="shared" ref="H74:H104" si="16">(1-(1-$F$5)*G74)</f>
        <v>0.89492789976315579</v>
      </c>
      <c r="I74">
        <f t="shared" ref="I74:I104" si="17">$F$5^10*C84/C74</f>
        <v>9.3680980399188846E-2</v>
      </c>
      <c r="J74">
        <f t="shared" ref="J74:J104" si="18">$F$5^7*C81/C74</f>
        <v>0.25660840265837304</v>
      </c>
      <c r="K74">
        <f t="shared" ref="K74:K104" si="19">G74-I74*G84</f>
        <v>5.1200691732846479</v>
      </c>
      <c r="L74">
        <f t="shared" ref="L74:L104" si="20">G74-J74*G81</f>
        <v>4.5365002705872772</v>
      </c>
      <c r="M74"/>
      <c r="N74"/>
      <c r="O74"/>
      <c r="P74"/>
    </row>
    <row r="75" spans="1:16">
      <c r="A75">
        <v>86</v>
      </c>
      <c r="B75">
        <f t="shared" si="11"/>
        <v>0.8762229305986734</v>
      </c>
      <c r="C75">
        <f t="shared" ref="C75:C104" si="21">B74*C74</f>
        <v>36354.867331640926</v>
      </c>
      <c r="D75">
        <f t="shared" si="12"/>
        <v>4499.8989367845388</v>
      </c>
      <c r="E75">
        <f t="shared" si="13"/>
        <v>0.12377706940132657</v>
      </c>
      <c r="F75" s="5">
        <f t="shared" si="14"/>
        <v>1</v>
      </c>
      <c r="G75" s="2">
        <f t="shared" si="15"/>
        <v>4.9964126041689223</v>
      </c>
      <c r="H75">
        <f t="shared" si="16"/>
        <v>0.90203112540845232</v>
      </c>
      <c r="I75">
        <f t="shared" si="17"/>
        <v>7.0367247477773343E-2</v>
      </c>
      <c r="J75">
        <f t="shared" si="18"/>
        <v>0.2184325883254917</v>
      </c>
      <c r="K75">
        <f t="shared" si="19"/>
        <v>4.8302808024800665</v>
      </c>
      <c r="L75">
        <f t="shared" si="20"/>
        <v>4.3480935835935668</v>
      </c>
      <c r="M75"/>
      <c r="N75"/>
      <c r="O75"/>
      <c r="P75"/>
    </row>
    <row r="76" spans="1:16">
      <c r="A76">
        <v>87</v>
      </c>
      <c r="B76">
        <f t="shared" si="11"/>
        <v>0.86109414370380177</v>
      </c>
      <c r="C76">
        <f t="shared" si="21"/>
        <v>31854.968394856387</v>
      </c>
      <c r="D76">
        <f t="shared" si="12"/>
        <v>4424.8416621758588</v>
      </c>
      <c r="E76">
        <f t="shared" si="13"/>
        <v>0.13890585629619825</v>
      </c>
      <c r="F76" s="5">
        <f t="shared" si="14"/>
        <v>1</v>
      </c>
      <c r="G76" s="2">
        <f t="shared" si="15"/>
        <v>4.652173224303966</v>
      </c>
      <c r="H76">
        <f t="shared" si="16"/>
        <v>0.90878091717051024</v>
      </c>
      <c r="I76">
        <f t="shared" si="17"/>
        <v>5.0896114103124675E-2</v>
      </c>
      <c r="J76">
        <f t="shared" si="18"/>
        <v>0.18202462141780151</v>
      </c>
      <c r="K76">
        <f t="shared" si="19"/>
        <v>4.5406949213696137</v>
      </c>
      <c r="L76">
        <f t="shared" si="20"/>
        <v>4.1517478809552477</v>
      </c>
      <c r="M76"/>
      <c r="N76"/>
      <c r="O76"/>
      <c r="P76"/>
    </row>
    <row r="77" spans="1:16">
      <c r="A77">
        <v>88</v>
      </c>
      <c r="B77">
        <f t="shared" si="11"/>
        <v>0.84428332456976851</v>
      </c>
      <c r="C77">
        <f t="shared" si="21"/>
        <v>27430.126732680528</v>
      </c>
      <c r="D77">
        <f t="shared" si="12"/>
        <v>4271.3281414429293</v>
      </c>
      <c r="E77">
        <f t="shared" si="13"/>
        <v>0.15571667543023146</v>
      </c>
      <c r="F77" s="5">
        <f t="shared" si="14"/>
        <v>1</v>
      </c>
      <c r="G77" s="2">
        <f t="shared" si="15"/>
        <v>4.3261433329076748</v>
      </c>
      <c r="H77">
        <f t="shared" si="16"/>
        <v>0.91517366013906498</v>
      </c>
      <c r="I77">
        <f t="shared" si="17"/>
        <v>3.5271842270726071E-2</v>
      </c>
      <c r="J77">
        <f t="shared" si="18"/>
        <v>0.14807785607648352</v>
      </c>
      <c r="K77">
        <f t="shared" si="19"/>
        <v>4.254381339100517</v>
      </c>
      <c r="L77">
        <f t="shared" si="20"/>
        <v>3.9489851107269778</v>
      </c>
      <c r="M77"/>
      <c r="N77"/>
      <c r="O77"/>
      <c r="P77"/>
    </row>
    <row r="78" spans="1:16">
      <c r="A78">
        <v>89</v>
      </c>
      <c r="B78">
        <f t="shared" si="11"/>
        <v>0.82564916809512234</v>
      </c>
      <c r="C78">
        <f t="shared" si="21"/>
        <v>23158.798591237599</v>
      </c>
      <c r="D78">
        <f t="shared" si="12"/>
        <v>4037.755800299783</v>
      </c>
      <c r="E78">
        <f t="shared" si="13"/>
        <v>0.1743508319048776</v>
      </c>
      <c r="F78" s="5">
        <f t="shared" si="14"/>
        <v>1</v>
      </c>
      <c r="G78" s="2">
        <f t="shared" si="15"/>
        <v>4.0183977354932008</v>
      </c>
      <c r="H78">
        <f t="shared" si="16"/>
        <v>0.92120788753934879</v>
      </c>
      <c r="I78">
        <f t="shared" si="17"/>
        <v>2.3288944530919991E-2</v>
      </c>
      <c r="J78">
        <f t="shared" si="18"/>
        <v>0.11722429160201005</v>
      </c>
      <c r="K78">
        <f t="shared" si="19"/>
        <v>3.9743130621566443</v>
      </c>
      <c r="L78">
        <f t="shared" si="20"/>
        <v>3.7416399616198772</v>
      </c>
      <c r="M78"/>
      <c r="N78"/>
      <c r="O78"/>
      <c r="P78"/>
    </row>
    <row r="79" spans="1:16">
      <c r="A79">
        <v>90</v>
      </c>
      <c r="B79">
        <f t="shared" si="11"/>
        <v>0.80505110796219781</v>
      </c>
      <c r="C79">
        <f t="shared" si="21"/>
        <v>19121.042790937816</v>
      </c>
      <c r="D79">
        <f t="shared" si="12"/>
        <v>3727.6261067007326</v>
      </c>
      <c r="E79">
        <f t="shared" si="13"/>
        <v>0.19494889203780222</v>
      </c>
      <c r="F79" s="5">
        <f t="shared" si="14"/>
        <v>1</v>
      </c>
      <c r="G79" s="2">
        <f t="shared" si="15"/>
        <v>3.7289030367536964</v>
      </c>
      <c r="H79">
        <f t="shared" si="16"/>
        <v>0.92688425418129994</v>
      </c>
      <c r="I79">
        <f t="shared" si="17"/>
        <v>1.4557095418970442E-2</v>
      </c>
      <c r="J79">
        <f t="shared" si="18"/>
        <v>8.9980985589462117E-2</v>
      </c>
      <c r="K79">
        <f t="shared" si="19"/>
        <v>3.7032121692503877</v>
      </c>
      <c r="L79">
        <f t="shared" si="20"/>
        <v>3.531816721882012</v>
      </c>
      <c r="M79"/>
      <c r="N79"/>
      <c r="O79"/>
      <c r="P79"/>
    </row>
    <row r="80" spans="1:16">
      <c r="A80">
        <v>91</v>
      </c>
      <c r="B80">
        <f t="shared" si="11"/>
        <v>0.78235351805641706</v>
      </c>
      <c r="C80">
        <f t="shared" si="21"/>
        <v>15393.416684237083</v>
      </c>
      <c r="D80">
        <f t="shared" si="12"/>
        <v>3350.3229864158548</v>
      </c>
      <c r="E80">
        <f t="shared" si="13"/>
        <v>0.21764648194358294</v>
      </c>
      <c r="F80" s="5">
        <f t="shared" si="14"/>
        <v>1</v>
      </c>
      <c r="G80" s="2">
        <f t="shared" si="15"/>
        <v>3.457520982157908</v>
      </c>
      <c r="H80">
        <f t="shared" si="16"/>
        <v>0.93220547093808004</v>
      </c>
      <c r="I80">
        <f t="shared" si="17"/>
        <v>8.5518828056774712E-3</v>
      </c>
      <c r="J80">
        <f t="shared" si="18"/>
        <v>6.6699326359462754E-2</v>
      </c>
      <c r="K80">
        <f t="shared" si="19"/>
        <v>3.4434144895219667</v>
      </c>
      <c r="L80">
        <f t="shared" si="20"/>
        <v>3.3218184972008951</v>
      </c>
      <c r="M80"/>
      <c r="N80"/>
      <c r="O80"/>
      <c r="P80"/>
    </row>
    <row r="81" spans="1:16">
      <c r="A81">
        <v>92</v>
      </c>
      <c r="B81">
        <f t="shared" si="11"/>
        <v>0.75743109995043512</v>
      </c>
      <c r="C81">
        <f t="shared" si="21"/>
        <v>12043.093697821228</v>
      </c>
      <c r="D81">
        <f t="shared" si="12"/>
        <v>2921.2799914743428</v>
      </c>
      <c r="E81">
        <f t="shared" si="13"/>
        <v>0.24256890004956491</v>
      </c>
      <c r="F81" s="5">
        <f t="shared" si="14"/>
        <v>1</v>
      </c>
      <c r="G81" s="2">
        <f t="shared" si="15"/>
        <v>3.2040137149614063</v>
      </c>
      <c r="H81">
        <f t="shared" si="16"/>
        <v>0.93717620166742321</v>
      </c>
      <c r="I81">
        <f t="shared" si="17"/>
        <v>4.6833329962084952E-3</v>
      </c>
      <c r="J81">
        <f t="shared" si="18"/>
        <v>4.7525673736810013E-2</v>
      </c>
      <c r="K81">
        <f t="shared" si="19"/>
        <v>3.1967718455301237</v>
      </c>
      <c r="L81">
        <f t="shared" si="20"/>
        <v>3.1140502647498542</v>
      </c>
      <c r="M81"/>
      <c r="N81"/>
      <c r="O81"/>
      <c r="P81"/>
    </row>
    <row r="82" spans="1:16">
      <c r="A82">
        <v>93</v>
      </c>
      <c r="B82">
        <f t="shared" si="11"/>
        <v>0.73017560448514207</v>
      </c>
      <c r="C82">
        <f t="shared" si="21"/>
        <v>9121.8137063468857</v>
      </c>
      <c r="D82">
        <f t="shared" si="12"/>
        <v>2461.2878693141938</v>
      </c>
      <c r="E82">
        <f t="shared" si="13"/>
        <v>0.26982439551485787</v>
      </c>
      <c r="F82" s="5">
        <f t="shared" si="14"/>
        <v>1</v>
      </c>
      <c r="G82" s="2">
        <f t="shared" si="15"/>
        <v>2.9680508093841746</v>
      </c>
      <c r="H82">
        <f t="shared" si="16"/>
        <v>0.94180292530619258</v>
      </c>
      <c r="I82">
        <f t="shared" si="17"/>
        <v>2.3688057636873593E-3</v>
      </c>
      <c r="J82">
        <f t="shared" si="18"/>
        <v>3.2382145435123688E-2</v>
      </c>
      <c r="K82">
        <f t="shared" si="19"/>
        <v>2.9646053380218995</v>
      </c>
      <c r="L82">
        <f t="shared" si="20"/>
        <v>2.9109016746218579</v>
      </c>
      <c r="M82"/>
      <c r="N82"/>
      <c r="O82"/>
      <c r="P82"/>
    </row>
    <row r="83" spans="1:16">
      <c r="A83">
        <v>94</v>
      </c>
      <c r="B83">
        <f t="shared" si="11"/>
        <v>0.70050399603360658</v>
      </c>
      <c r="C83">
        <f t="shared" si="21"/>
        <v>6660.5258370326919</v>
      </c>
      <c r="D83">
        <f t="shared" si="12"/>
        <v>1994.8008725062091</v>
      </c>
      <c r="E83">
        <f t="shared" si="13"/>
        <v>0.29949600396639342</v>
      </c>
      <c r="F83" s="5">
        <f t="shared" si="14"/>
        <v>1</v>
      </c>
      <c r="G83" s="2">
        <f t="shared" si="15"/>
        <v>2.7492178775095</v>
      </c>
      <c r="H83">
        <f t="shared" si="16"/>
        <v>0.9460937671076568</v>
      </c>
      <c r="I83">
        <f t="shared" si="17"/>
        <v>1.0950362251644294E-3</v>
      </c>
      <c r="J83">
        <f t="shared" si="18"/>
        <v>2.0974362232737069E-2</v>
      </c>
      <c r="K83">
        <f t="shared" si="19"/>
        <v>2.747713857238467</v>
      </c>
      <c r="L83">
        <f t="shared" si="20"/>
        <v>2.7146202698127193</v>
      </c>
      <c r="M83"/>
      <c r="N83"/>
      <c r="O83"/>
      <c r="P83"/>
    </row>
    <row r="84" spans="1:16">
      <c r="A84">
        <v>95</v>
      </c>
      <c r="B84">
        <f t="shared" si="11"/>
        <v>0.66836809538194486</v>
      </c>
      <c r="C84">
        <f t="shared" si="21"/>
        <v>4665.7249645264828</v>
      </c>
      <c r="D84">
        <f t="shared" si="12"/>
        <v>1547.3032564099253</v>
      </c>
      <c r="E84">
        <f t="shared" si="13"/>
        <v>0.33163190461805514</v>
      </c>
      <c r="F84" s="5">
        <f t="shared" si="14"/>
        <v>1</v>
      </c>
      <c r="G84" s="2">
        <f t="shared" si="15"/>
        <v>2.5470264911580793</v>
      </c>
      <c r="H84">
        <f t="shared" si="16"/>
        <v>0.95005830409493952</v>
      </c>
      <c r="I84">
        <f t="shared" si="17"/>
        <v>4.571873385143413E-4</v>
      </c>
      <c r="J84">
        <f t="shared" si="18"/>
        <v>1.2828458820065039E-2</v>
      </c>
      <c r="K84">
        <f t="shared" si="19"/>
        <v>2.5464309717475575</v>
      </c>
      <c r="L84">
        <f t="shared" si="20"/>
        <v>2.5271897586740324</v>
      </c>
      <c r="M84"/>
      <c r="N84"/>
      <c r="O84"/>
      <c r="P84"/>
    </row>
    <row r="85" spans="1:16">
      <c r="A85">
        <v>96</v>
      </c>
      <c r="B85">
        <f t="shared" si="11"/>
        <v>0.63376562042747031</v>
      </c>
      <c r="C85">
        <f t="shared" si="21"/>
        <v>3118.4217081165575</v>
      </c>
      <c r="D85">
        <f t="shared" si="12"/>
        <v>1142.0732395175758</v>
      </c>
      <c r="E85">
        <f t="shared" si="13"/>
        <v>0.36623437957252969</v>
      </c>
      <c r="F85" s="5">
        <f t="shared" si="14"/>
        <v>1</v>
      </c>
      <c r="G85" s="2">
        <f t="shared" si="15"/>
        <v>2.3609251127995536</v>
      </c>
      <c r="H85">
        <f t="shared" si="16"/>
        <v>0.95370735072942048</v>
      </c>
      <c r="I85">
        <f t="shared" si="17"/>
        <v>1.7009352278212779E-4</v>
      </c>
      <c r="J85">
        <f t="shared" si="18"/>
        <v>7.3531990059154994E-3</v>
      </c>
      <c r="K85">
        <f t="shared" si="19"/>
        <v>2.3607140035104921</v>
      </c>
      <c r="L85">
        <f t="shared" si="20"/>
        <v>2.3502297501892593</v>
      </c>
      <c r="M85"/>
      <c r="N85"/>
      <c r="O85"/>
      <c r="P85"/>
    </row>
    <row r="86" spans="1:16">
      <c r="A86">
        <v>97</v>
      </c>
      <c r="B86">
        <f t="shared" si="11"/>
        <v>0.59675237200676123</v>
      </c>
      <c r="C86">
        <f t="shared" si="21"/>
        <v>1976.3484685989818</v>
      </c>
      <c r="D86">
        <f t="shared" si="12"/>
        <v>796.95783205060934</v>
      </c>
      <c r="E86">
        <f t="shared" si="13"/>
        <v>0.40324762799323877</v>
      </c>
      <c r="F86" s="5">
        <f t="shared" si="14"/>
        <v>1</v>
      </c>
      <c r="G86" s="2">
        <f t="shared" si="15"/>
        <v>2.1903106926488887</v>
      </c>
      <c r="H86">
        <f t="shared" si="16"/>
        <v>0.95705273151668835</v>
      </c>
      <c r="I86">
        <f t="shared" si="17"/>
        <v>5.5539211543563291E-5</v>
      </c>
      <c r="J86">
        <f t="shared" si="18"/>
        <v>3.9162823692289826E-3</v>
      </c>
      <c r="K86">
        <f t="shared" si="19"/>
        <v>2.1902446807349309</v>
      </c>
      <c r="L86">
        <f t="shared" si="20"/>
        <v>2.1849317216750972</v>
      </c>
      <c r="M86"/>
      <c r="N86"/>
      <c r="O86"/>
      <c r="P86"/>
    </row>
    <row r="87" spans="1:16">
      <c r="A87">
        <v>98</v>
      </c>
      <c r="B87">
        <f t="shared" si="11"/>
        <v>0.55745507601696676</v>
      </c>
      <c r="C87">
        <f t="shared" si="21"/>
        <v>1179.3906365483724</v>
      </c>
      <c r="D87">
        <f t="shared" si="12"/>
        <v>521.93333959760071</v>
      </c>
      <c r="E87">
        <f t="shared" si="13"/>
        <v>0.4425449239830333</v>
      </c>
      <c r="F87" s="5">
        <f t="shared" si="14"/>
        <v>1</v>
      </c>
      <c r="G87" s="2">
        <f t="shared" si="15"/>
        <v>2.0345405623090018</v>
      </c>
      <c r="H87">
        <f t="shared" si="16"/>
        <v>0.9601070477978626</v>
      </c>
      <c r="I87">
        <f t="shared" si="17"/>
        <v>1.5644007646335332E-5</v>
      </c>
      <c r="J87">
        <f t="shared" si="18"/>
        <v>1.9193588016440063E-3</v>
      </c>
      <c r="K87">
        <f t="shared" si="19"/>
        <v>2.0345226618247079</v>
      </c>
      <c r="L87">
        <f t="shared" si="20"/>
        <v>2.0320404593406018</v>
      </c>
      <c r="M87"/>
      <c r="N87"/>
      <c r="O87"/>
      <c r="P87"/>
    </row>
    <row r="88" spans="1:16">
      <c r="A88">
        <v>99</v>
      </c>
      <c r="B88">
        <f t="shared" si="11"/>
        <v>0.51608408902331093</v>
      </c>
      <c r="C88">
        <f t="shared" si="21"/>
        <v>657.45729695077171</v>
      </c>
      <c r="D88">
        <f t="shared" si="12"/>
        <v>318.15404678220426</v>
      </c>
      <c r="E88">
        <f t="shared" si="13"/>
        <v>0.48391591097668907</v>
      </c>
      <c r="F88" s="5">
        <f t="shared" si="14"/>
        <v>1</v>
      </c>
      <c r="G88" s="2">
        <f t="shared" si="15"/>
        <v>1.8929442370403042</v>
      </c>
      <c r="H88">
        <f t="shared" si="16"/>
        <v>0.96288344633254297</v>
      </c>
      <c r="I88">
        <f t="shared" si="17"/>
        <v>3.7278901450945831E-6</v>
      </c>
      <c r="J88">
        <f t="shared" si="18"/>
        <v>8.561612866462364E-4</v>
      </c>
      <c r="K88">
        <f t="shared" si="19"/>
        <v>1.8929401082660238</v>
      </c>
      <c r="L88">
        <f t="shared" si="20"/>
        <v>1.8918816239696266</v>
      </c>
      <c r="M88"/>
      <c r="N88"/>
      <c r="O88"/>
      <c r="P88"/>
    </row>
    <row r="89" spans="1:16">
      <c r="A89">
        <v>100</v>
      </c>
      <c r="B89">
        <f t="shared" si="11"/>
        <v>0.47294481005472727</v>
      </c>
      <c r="C89">
        <f t="shared" si="21"/>
        <v>339.30325016856744</v>
      </c>
      <c r="D89">
        <f t="shared" si="12"/>
        <v>178.83153896664271</v>
      </c>
      <c r="E89">
        <f t="shared" si="13"/>
        <v>0.52705518994527278</v>
      </c>
      <c r="F89" s="5">
        <f t="shared" si="14"/>
        <v>1</v>
      </c>
      <c r="G89" s="2">
        <f>1+$F$5*B89*G90</f>
        <v>1.7648347258773371</v>
      </c>
      <c r="H89">
        <f>(1-(1-$F$5)*G89)</f>
        <v>0.9653953975318168</v>
      </c>
      <c r="I89">
        <f t="shared" si="17"/>
        <v>7.3511855302933765E-7</v>
      </c>
      <c r="J89">
        <f t="shared" si="18"/>
        <v>3.4330152064805967E-4</v>
      </c>
      <c r="K89">
        <f t="shared" si="19"/>
        <v>1.7648339335610717</v>
      </c>
      <c r="L89">
        <f t="shared" si="20"/>
        <v>1.7644266900083947</v>
      </c>
      <c r="M89"/>
      <c r="N89"/>
      <c r="O89"/>
      <c r="P89"/>
    </row>
    <row r="90" spans="1:16">
      <c r="A90">
        <v>101</v>
      </c>
      <c r="B90">
        <f t="shared" si="11"/>
        <v>0.42844624149677607</v>
      </c>
      <c r="C90">
        <f t="shared" si="21"/>
        <v>160.47171120192473</v>
      </c>
      <c r="D90">
        <f t="shared" si="12"/>
        <v>91.718209670903988</v>
      </c>
      <c r="E90">
        <f t="shared" si="13"/>
        <v>0.57155375850322399</v>
      </c>
      <c r="F90" s="5">
        <f t="shared" si="14"/>
        <v>1</v>
      </c>
      <c r="G90" s="2">
        <f t="shared" si="15"/>
        <v>1.6495189371136354</v>
      </c>
      <c r="H90">
        <f t="shared" si="16"/>
        <v>0.96765649142914434</v>
      </c>
      <c r="I90">
        <f t="shared" si="17"/>
        <v>1.1699780287016979E-7</v>
      </c>
      <c r="J90">
        <f t="shared" si="18"/>
        <v>1.2201345543230821E-4</v>
      </c>
      <c r="K90">
        <f t="shared" si="19"/>
        <v>1.6495188137553374</v>
      </c>
      <c r="L90">
        <f t="shared" si="20"/>
        <v>1.6493793245545028</v>
      </c>
      <c r="M90"/>
      <c r="N90"/>
      <c r="O90"/>
      <c r="P90"/>
    </row>
    <row r="91" spans="1:16">
      <c r="A91">
        <v>102</v>
      </c>
      <c r="B91">
        <f t="shared" si="11"/>
        <v>0.38310475821625123</v>
      </c>
      <c r="C91">
        <f t="shared" si="21"/>
        <v>68.753501531020746</v>
      </c>
      <c r="D91">
        <f t="shared" si="12"/>
        <v>42.413707950458388</v>
      </c>
      <c r="E91">
        <f t="shared" si="13"/>
        <v>0.61689524178374888</v>
      </c>
      <c r="F91" s="5">
        <f t="shared" si="14"/>
        <v>1</v>
      </c>
      <c r="G91" s="2">
        <f t="shared" si="15"/>
        <v>1.5463067514408184</v>
      </c>
      <c r="H91">
        <f t="shared" si="16"/>
        <v>0.96968025977567018</v>
      </c>
      <c r="I91">
        <f t="shared" si="17"/>
        <v>1.4609599517371505E-8</v>
      </c>
      <c r="J91">
        <f t="shared" si="18"/>
        <v>3.7830000750719022E-5</v>
      </c>
      <c r="K91">
        <f t="shared" si="19"/>
        <v>1.5463067362984171</v>
      </c>
      <c r="L91">
        <f t="shared" si="20"/>
        <v>1.5462648533354417</v>
      </c>
      <c r="M91"/>
      <c r="N91"/>
      <c r="O91"/>
      <c r="P91"/>
    </row>
    <row r="92" spans="1:16">
      <c r="A92">
        <v>103</v>
      </c>
      <c r="B92">
        <f t="shared" si="11"/>
        <v>0.33754086126417182</v>
      </c>
      <c r="C92">
        <f t="shared" si="21"/>
        <v>26.339793580562361</v>
      </c>
      <c r="D92">
        <f t="shared" si="12"/>
        <v>17.449036969858838</v>
      </c>
      <c r="E92">
        <f t="shared" si="13"/>
        <v>0.66245913873582818</v>
      </c>
      <c r="F92" s="5">
        <f t="shared" si="14"/>
        <v>1</v>
      </c>
      <c r="G92" s="2">
        <f t="shared" si="15"/>
        <v>1.4545183125997445</v>
      </c>
      <c r="H92">
        <f t="shared" si="16"/>
        <v>0.9714800330862795</v>
      </c>
      <c r="I92">
        <f t="shared" si="17"/>
        <v>1.3862185811994726E-9</v>
      </c>
      <c r="J92">
        <f t="shared" si="18"/>
        <v>1.0049247710035335E-5</v>
      </c>
      <c r="K92">
        <f t="shared" si="19"/>
        <v>1.4545183111811824</v>
      </c>
      <c r="L92">
        <f t="shared" si="20"/>
        <v>1.4545074814455252</v>
      </c>
      <c r="M92"/>
      <c r="N92"/>
      <c r="O92"/>
      <c r="P92"/>
    </row>
    <row r="93" spans="1:16">
      <c r="A93">
        <v>104</v>
      </c>
      <c r="B93">
        <f t="shared" si="11"/>
        <v>0.29246663279762747</v>
      </c>
      <c r="C93">
        <f t="shared" si="21"/>
        <v>8.890756610703523</v>
      </c>
      <c r="D93">
        <f t="shared" si="12"/>
        <v>6.2905069617478162</v>
      </c>
      <c r="E93">
        <f t="shared" si="13"/>
        <v>0.70753336720237248</v>
      </c>
      <c r="F93" s="5">
        <f t="shared" si="14"/>
        <v>1</v>
      </c>
      <c r="G93" s="2">
        <f t="shared" si="15"/>
        <v>1.3734890558595283</v>
      </c>
      <c r="H93">
        <f t="shared" si="16"/>
        <v>0.97306884204196997</v>
      </c>
      <c r="I93">
        <f t="shared" si="17"/>
        <v>9.6386153738264796E-11</v>
      </c>
      <c r="J93">
        <f t="shared" si="18"/>
        <v>2.2409800164052317E-6</v>
      </c>
      <c r="K93">
        <f t="shared" si="19"/>
        <v>1.3734890557617905</v>
      </c>
      <c r="L93">
        <f t="shared" si="20"/>
        <v>1.3734866930503664</v>
      </c>
      <c r="M93"/>
      <c r="N93"/>
      <c r="O93"/>
      <c r="P93"/>
    </row>
    <row r="94" spans="1:16">
      <c r="A94">
        <v>105</v>
      </c>
      <c r="B94">
        <f t="shared" si="11"/>
        <v>0.24866192538954152</v>
      </c>
      <c r="C94">
        <f t="shared" si="21"/>
        <v>2.6002496489557063</v>
      </c>
      <c r="D94">
        <f t="shared" si="12"/>
        <v>1.953666564752901</v>
      </c>
      <c r="E94">
        <f t="shared" si="13"/>
        <v>0.75133807461045854</v>
      </c>
      <c r="F94" s="5">
        <f t="shared" si="14"/>
        <v>1</v>
      </c>
      <c r="G94" s="2">
        <f t="shared" si="15"/>
        <v>1.3025719663559827</v>
      </c>
      <c r="H94">
        <f t="shared" si="16"/>
        <v>0.97445937320870613</v>
      </c>
      <c r="I94">
        <f t="shared" si="17"/>
        <v>4.7137411695416237E-12</v>
      </c>
      <c r="J94">
        <f t="shared" si="18"/>
        <v>4.0993839942127659E-7</v>
      </c>
      <c r="K94">
        <f t="shared" si="19"/>
        <v>1.3025719663512689</v>
      </c>
      <c r="L94">
        <f t="shared" si="20"/>
        <v>1.3025715414674164</v>
      </c>
      <c r="M94"/>
      <c r="N94"/>
      <c r="O94"/>
      <c r="P94"/>
    </row>
    <row r="95" spans="1:16">
      <c r="A95">
        <v>106</v>
      </c>
      <c r="B95">
        <f t="shared" si="11"/>
        <v>0.2069381731075379</v>
      </c>
      <c r="C95">
        <f t="shared" si="21"/>
        <v>0.64658308420280541</v>
      </c>
      <c r="D95">
        <f t="shared" si="12"/>
        <v>0.51278036199563948</v>
      </c>
      <c r="E95">
        <f t="shared" si="13"/>
        <v>0.79306182689246207</v>
      </c>
      <c r="F95" s="5">
        <f t="shared" si="14"/>
        <v>1</v>
      </c>
      <c r="G95" s="2">
        <f t="shared" si="15"/>
        <v>1.2411365559871226</v>
      </c>
      <c r="H95">
        <f t="shared" si="16"/>
        <v>0.97566398909829166</v>
      </c>
      <c r="I95">
        <f t="shared" si="17"/>
        <v>0</v>
      </c>
      <c r="J95">
        <f t="shared" si="18"/>
        <v>5.9926685781644452E-8</v>
      </c>
      <c r="K95">
        <f t="shared" si="19"/>
        <v>1.2411365559871226</v>
      </c>
      <c r="L95">
        <f t="shared" si="20"/>
        <v>1.2411364946622121</v>
      </c>
      <c r="M95"/>
      <c r="N95"/>
      <c r="O95"/>
      <c r="P95"/>
    </row>
    <row r="96" spans="1:16">
      <c r="A96">
        <v>107</v>
      </c>
      <c r="B96">
        <f t="shared" si="11"/>
        <v>0.16809022690788389</v>
      </c>
      <c r="C96">
        <f t="shared" si="21"/>
        <v>0.13380272220716591</v>
      </c>
      <c r="D96">
        <f t="shared" si="12"/>
        <v>0.11131179227047083</v>
      </c>
      <c r="E96">
        <f t="shared" si="13"/>
        <v>0.83190977309211611</v>
      </c>
      <c r="F96" s="5">
        <f t="shared" si="14"/>
        <v>1</v>
      </c>
      <c r="G96" s="2">
        <f t="shared" si="15"/>
        <v>1.1885641175494934</v>
      </c>
      <c r="H96">
        <f t="shared" si="16"/>
        <v>0.97669482122451967</v>
      </c>
      <c r="I96">
        <f t="shared" si="17"/>
        <v>0</v>
      </c>
      <c r="J96">
        <f t="shared" si="18"/>
        <v>6.7965565954583323E-9</v>
      </c>
      <c r="K96">
        <f t="shared" si="19"/>
        <v>1.1885641175494934</v>
      </c>
      <c r="L96">
        <f t="shared" si="20"/>
        <v>1.1885641106576317</v>
      </c>
      <c r="M96"/>
      <c r="N96"/>
      <c r="O96"/>
      <c r="P96"/>
    </row>
    <row r="97" spans="1:16">
      <c r="A97">
        <v>108</v>
      </c>
      <c r="B97">
        <f t="shared" si="11"/>
        <v>0.13283880519602098</v>
      </c>
      <c r="C97">
        <f t="shared" si="21"/>
        <v>2.2490929936695072E-2</v>
      </c>
      <c r="D97">
        <f t="shared" si="12"/>
        <v>1.9503261676157079E-2</v>
      </c>
      <c r="E97">
        <f t="shared" si="13"/>
        <v>0.86716119480397902</v>
      </c>
      <c r="F97" s="5">
        <f t="shared" si="14"/>
        <v>1</v>
      </c>
      <c r="G97" s="2">
        <f t="shared" si="15"/>
        <v>1.1442390401786189</v>
      </c>
      <c r="H97">
        <f t="shared" si="16"/>
        <v>0.97756394038865446</v>
      </c>
      <c r="I97">
        <f t="shared" si="17"/>
        <v>0</v>
      </c>
      <c r="J97">
        <f t="shared" si="18"/>
        <v>5.7832754924220511E-10</v>
      </c>
      <c r="K97">
        <f t="shared" si="19"/>
        <v>1.1442390401786189</v>
      </c>
      <c r="L97">
        <f t="shared" si="20"/>
        <v>1.1442390396002913</v>
      </c>
      <c r="M97"/>
      <c r="N97"/>
      <c r="O97"/>
      <c r="P97"/>
    </row>
    <row r="98" spans="1:16">
      <c r="A98">
        <v>109</v>
      </c>
      <c r="B98">
        <f t="shared" si="11"/>
        <v>0.10176882204093347</v>
      </c>
      <c r="C98">
        <f t="shared" si="21"/>
        <v>2.9876682605379933E-3</v>
      </c>
      <c r="D98">
        <f t="shared" si="12"/>
        <v>2.6836167810139568E-3</v>
      </c>
      <c r="E98">
        <f t="shared" si="13"/>
        <v>0.89823117795906648</v>
      </c>
      <c r="F98" s="5">
        <f t="shared" si="14"/>
        <v>1</v>
      </c>
      <c r="G98" s="2">
        <f t="shared" si="15"/>
        <v>1.1075364669615235</v>
      </c>
      <c r="H98">
        <f t="shared" si="16"/>
        <v>0.97828359868702885</v>
      </c>
      <c r="I98">
        <f t="shared" si="17"/>
        <v>0</v>
      </c>
      <c r="J98">
        <f t="shared" si="18"/>
        <v>0</v>
      </c>
      <c r="K98">
        <f t="shared" si="19"/>
        <v>1.1075364669615235</v>
      </c>
      <c r="L98">
        <f t="shared" si="20"/>
        <v>1.1075364669615235</v>
      </c>
      <c r="M98"/>
      <c r="N98"/>
      <c r="O98"/>
      <c r="P98"/>
    </row>
    <row r="99" spans="1:16">
      <c r="A99">
        <v>110</v>
      </c>
      <c r="B99">
        <f t="shared" si="11"/>
        <v>7.5271537396560007E-2</v>
      </c>
      <c r="C99">
        <f t="shared" si="21"/>
        <v>3.0405147952403632E-4</v>
      </c>
      <c r="D99">
        <f t="shared" si="12"/>
        <v>2.811650572125634E-4</v>
      </c>
      <c r="E99">
        <f t="shared" si="13"/>
        <v>0.92472846260343999</v>
      </c>
      <c r="F99" s="5">
        <f t="shared" si="14"/>
        <v>1</v>
      </c>
      <c r="G99" s="2">
        <f t="shared" si="15"/>
        <v>1.0778074669728968</v>
      </c>
      <c r="H99">
        <f t="shared" si="16"/>
        <v>0.9788665202554333</v>
      </c>
      <c r="I99">
        <f t="shared" si="17"/>
        <v>0</v>
      </c>
      <c r="J99">
        <f t="shared" si="18"/>
        <v>0</v>
      </c>
      <c r="K99">
        <f t="shared" si="19"/>
        <v>1.0778074669728968</v>
      </c>
      <c r="L99">
        <f t="shared" si="20"/>
        <v>1.0778074669728968</v>
      </c>
      <c r="M99"/>
      <c r="N99"/>
      <c r="O99"/>
      <c r="P99"/>
    </row>
    <row r="100" spans="1:16">
      <c r="A100">
        <v>111</v>
      </c>
      <c r="B100">
        <f t="shared" si="11"/>
        <v>5.3500389318737046E-2</v>
      </c>
      <c r="C100">
        <f t="shared" si="21"/>
        <v>2.2886422311472899E-5</v>
      </c>
      <c r="D100">
        <f t="shared" si="12"/>
        <v>2.166198980769607E-5</v>
      </c>
      <c r="E100">
        <f t="shared" si="13"/>
        <v>0.94649961068126298</v>
      </c>
      <c r="F100" s="5">
        <f t="shared" si="14"/>
        <v>1</v>
      </c>
      <c r="G100" s="2">
        <f t="shared" si="15"/>
        <v>1.0543642266031572</v>
      </c>
      <c r="H100">
        <f t="shared" si="16"/>
        <v>0.97932619163523216</v>
      </c>
      <c r="I100">
        <f t="shared" si="17"/>
        <v>0</v>
      </c>
      <c r="J100">
        <f t="shared" si="18"/>
        <v>0</v>
      </c>
      <c r="K100">
        <f t="shared" si="19"/>
        <v>1.0543642266031572</v>
      </c>
      <c r="L100">
        <f t="shared" si="20"/>
        <v>1.0543642266031572</v>
      </c>
      <c r="M100"/>
      <c r="N100"/>
      <c r="O100"/>
      <c r="P100"/>
    </row>
    <row r="101" spans="1:16">
      <c r="A101">
        <v>112</v>
      </c>
      <c r="B101">
        <f t="shared" si="11"/>
        <v>3.6350547032711955E-2</v>
      </c>
      <c r="C101">
        <f t="shared" si="21"/>
        <v>1.2244325037768299E-6</v>
      </c>
      <c r="D101">
        <f t="shared" si="12"/>
        <v>1.179923712459909E-6</v>
      </c>
      <c r="E101">
        <f t="shared" si="13"/>
        <v>0.96364945296728799</v>
      </c>
      <c r="F101" s="5">
        <f t="shared" si="14"/>
        <v>1</v>
      </c>
      <c r="G101" s="2">
        <f t="shared" si="15"/>
        <v>1.0364693012766533</v>
      </c>
      <c r="H101">
        <f t="shared" si="16"/>
        <v>0.97967707252398717</v>
      </c>
      <c r="I101">
        <f t="shared" si="17"/>
        <v>0</v>
      </c>
      <c r="J101">
        <f t="shared" si="18"/>
        <v>0</v>
      </c>
      <c r="K101">
        <f t="shared" si="19"/>
        <v>1.0364693012766533</v>
      </c>
      <c r="L101">
        <f t="shared" si="20"/>
        <v>1.0364693012766533</v>
      </c>
      <c r="M101"/>
      <c r="N101"/>
      <c r="O101"/>
      <c r="P101"/>
    </row>
    <row r="102" spans="1:16">
      <c r="A102">
        <v>113</v>
      </c>
      <c r="B102">
        <f t="shared" si="11"/>
        <v>2.3469794582181548E-2</v>
      </c>
      <c r="C102">
        <f t="shared" si="21"/>
        <v>4.4508791316920912E-8</v>
      </c>
      <c r="D102">
        <f t="shared" si="12"/>
        <v>4.3464179127611594E-8</v>
      </c>
      <c r="E102">
        <f t="shared" si="13"/>
        <v>0.97653020541781843</v>
      </c>
      <c r="F102" s="5">
        <f t="shared" si="14"/>
        <v>1</v>
      </c>
      <c r="G102" s="2">
        <f t="shared" si="15"/>
        <v>1.0233322560100981</v>
      </c>
      <c r="H102">
        <f t="shared" si="16"/>
        <v>0.97993466164686083</v>
      </c>
      <c r="I102">
        <f t="shared" si="17"/>
        <v>0</v>
      </c>
      <c r="J102">
        <f t="shared" si="18"/>
        <v>0</v>
      </c>
      <c r="K102">
        <f t="shared" si="19"/>
        <v>1.0233322560100981</v>
      </c>
      <c r="L102">
        <f t="shared" si="20"/>
        <v>1.0233322560100981</v>
      </c>
      <c r="M102"/>
      <c r="N102"/>
      <c r="O102"/>
      <c r="P102"/>
    </row>
    <row r="103" spans="1:16">
      <c r="A103">
        <v>114</v>
      </c>
      <c r="B103">
        <f t="shared" si="11"/>
        <v>1.4303008827170241E-2</v>
      </c>
      <c r="C103">
        <f t="shared" si="21"/>
        <v>1.0446121893093195E-9</v>
      </c>
      <c r="D103">
        <f t="shared" si="12"/>
        <v>1.0296710919446587E-9</v>
      </c>
      <c r="E103">
        <f t="shared" si="13"/>
        <v>0.98569699117282983</v>
      </c>
      <c r="F103" s="5">
        <f>B103+E103</f>
        <v>1</v>
      </c>
      <c r="G103" s="2">
        <f t="shared" si="15"/>
        <v>1.0140225576736963</v>
      </c>
      <c r="H103">
        <f t="shared" si="16"/>
        <v>0.98011720475149611</v>
      </c>
      <c r="I103">
        <f t="shared" si="17"/>
        <v>0</v>
      </c>
      <c r="J103">
        <f t="shared" si="18"/>
        <v>0</v>
      </c>
      <c r="K103">
        <f t="shared" si="19"/>
        <v>1.0140225576736963</v>
      </c>
      <c r="L103">
        <f t="shared" si="20"/>
        <v>1.0140225576736963</v>
      </c>
      <c r="M103"/>
      <c r="N103"/>
      <c r="O103"/>
      <c r="P103"/>
    </row>
    <row r="104" spans="1:16">
      <c r="A104">
        <v>115</v>
      </c>
      <c r="B104">
        <f t="shared" si="11"/>
        <v>8.1649723138915963E-3</v>
      </c>
      <c r="C104">
        <f t="shared" si="21"/>
        <v>1.4941097364660827E-11</v>
      </c>
      <c r="D104">
        <f t="shared" si="12"/>
        <v>1.4941097364660827E-11</v>
      </c>
      <c r="E104">
        <f t="shared" si="13"/>
        <v>1</v>
      </c>
      <c r="F104" s="5">
        <f t="shared" si="14"/>
        <v>1.0081649723138917</v>
      </c>
      <c r="G104" s="2">
        <f>1+$F$5*B104*G105</f>
        <v>1</v>
      </c>
      <c r="H104">
        <f t="shared" si="16"/>
        <v>0.98039215686274506</v>
      </c>
      <c r="I104">
        <f t="shared" si="17"/>
        <v>0</v>
      </c>
      <c r="J104">
        <f t="shared" si="18"/>
        <v>0</v>
      </c>
      <c r="K104">
        <f t="shared" si="19"/>
        <v>1</v>
      </c>
      <c r="L104">
        <f t="shared" si="20"/>
        <v>1</v>
      </c>
      <c r="M104"/>
      <c r="N104"/>
      <c r="O104"/>
      <c r="P104"/>
    </row>
    <row r="105" spans="1:16">
      <c r="A105"/>
      <c r="B105"/>
      <c r="C105"/>
      <c r="D105"/>
      <c r="E105"/>
      <c r="F105" s="5"/>
      <c r="G105" s="2"/>
      <c r="H105"/>
      <c r="I105"/>
      <c r="J105"/>
      <c r="K105"/>
      <c r="L105"/>
      <c r="M105"/>
      <c r="N105"/>
      <c r="O105"/>
      <c r="P105"/>
    </row>
    <row r="106" spans="1:16">
      <c r="A106"/>
      <c r="B106"/>
      <c r="C106"/>
      <c r="D106"/>
      <c r="E106"/>
      <c r="F106" s="5"/>
      <c r="G106" s="2"/>
      <c r="H106"/>
      <c r="I106"/>
      <c r="J106"/>
      <c r="K106"/>
      <c r="L106"/>
      <c r="M106"/>
      <c r="N106"/>
      <c r="O106"/>
      <c r="P106"/>
    </row>
    <row r="107" spans="1:16">
      <c r="A107"/>
      <c r="B107"/>
      <c r="C107"/>
      <c r="D107"/>
      <c r="E107"/>
      <c r="F107" s="5"/>
      <c r="G107" s="2"/>
      <c r="H107"/>
      <c r="I107"/>
      <c r="J107"/>
      <c r="K107"/>
      <c r="L107"/>
      <c r="M107"/>
      <c r="N107"/>
      <c r="O107"/>
      <c r="P107"/>
    </row>
    <row r="108" spans="1:16">
      <c r="A108"/>
      <c r="B108"/>
      <c r="C108"/>
      <c r="D108"/>
      <c r="E108"/>
      <c r="F108" s="5"/>
      <c r="G108" s="2"/>
      <c r="H108"/>
      <c r="I108"/>
      <c r="J108"/>
      <c r="K108"/>
      <c r="L108"/>
      <c r="M108"/>
      <c r="N108"/>
      <c r="O108"/>
      <c r="P108"/>
    </row>
    <row r="109" spans="1:16">
      <c r="A109"/>
      <c r="B109"/>
      <c r="C109"/>
      <c r="D109"/>
      <c r="E109"/>
      <c r="F109" s="5"/>
      <c r="G109" s="2"/>
      <c r="H109"/>
      <c r="I109"/>
      <c r="J109"/>
      <c r="K109"/>
      <c r="L109"/>
      <c r="M109"/>
      <c r="N109"/>
      <c r="O109"/>
      <c r="P109"/>
    </row>
    <row r="110" spans="1:16">
      <c r="A110"/>
      <c r="B110"/>
      <c r="C110"/>
      <c r="D110"/>
      <c r="E110"/>
      <c r="F110" s="5"/>
      <c r="G110" s="2"/>
      <c r="H110"/>
      <c r="I110"/>
      <c r="J110"/>
      <c r="K110"/>
      <c r="L110" s="1"/>
      <c r="M110" s="1"/>
      <c r="N110"/>
      <c r="O110"/>
      <c r="P110"/>
    </row>
    <row r="111" spans="1:16">
      <c r="A111"/>
      <c r="B111"/>
      <c r="C111"/>
      <c r="D111"/>
      <c r="E111"/>
      <c r="F111" s="5"/>
      <c r="G111" s="2"/>
      <c r="H111"/>
      <c r="I111"/>
      <c r="J111"/>
      <c r="K111"/>
      <c r="L111" s="1"/>
      <c r="M111" s="1"/>
      <c r="N111"/>
      <c r="O111"/>
      <c r="P111"/>
    </row>
    <row r="112" spans="1:16">
      <c r="A112"/>
      <c r="B112"/>
      <c r="C112"/>
      <c r="D112"/>
      <c r="E112"/>
      <c r="F112" s="5"/>
      <c r="G112" s="2"/>
      <c r="H112"/>
      <c r="I112"/>
      <c r="J112"/>
      <c r="K112"/>
      <c r="L112" s="1"/>
      <c r="M112" s="1"/>
      <c r="N112"/>
      <c r="O112"/>
      <c r="P112"/>
    </row>
    <row r="113" spans="1:16">
      <c r="A113"/>
      <c r="B113"/>
      <c r="C113"/>
      <c r="D113"/>
      <c r="E113"/>
      <c r="F113" s="5"/>
      <c r="G113" s="2"/>
      <c r="H113"/>
      <c r="I113"/>
      <c r="J113"/>
      <c r="K113"/>
      <c r="L113" s="1"/>
      <c r="M113" s="1"/>
      <c r="N113"/>
      <c r="O113"/>
      <c r="P113"/>
    </row>
    <row r="114" spans="1:16">
      <c r="A114"/>
      <c r="B114"/>
      <c r="C114"/>
      <c r="D114"/>
      <c r="E114"/>
      <c r="F114" s="5"/>
      <c r="G114" s="2"/>
      <c r="H114"/>
      <c r="I114"/>
      <c r="J114"/>
      <c r="K114"/>
      <c r="L114" s="1"/>
      <c r="M114" s="1"/>
      <c r="N114"/>
      <c r="O114"/>
      <c r="P114"/>
    </row>
    <row r="115" spans="1:16">
      <c r="A115"/>
      <c r="B115"/>
      <c r="C115"/>
      <c r="D115"/>
      <c r="E115"/>
      <c r="F115" s="5"/>
      <c r="G115" s="2"/>
      <c r="H115"/>
      <c r="I115"/>
      <c r="J115"/>
      <c r="K115"/>
      <c r="L115" s="1"/>
      <c r="M115" s="1"/>
      <c r="N115"/>
      <c r="O115"/>
      <c r="P115"/>
    </row>
    <row r="116" spans="1:16">
      <c r="A116"/>
      <c r="B116"/>
      <c r="C116"/>
      <c r="D116"/>
      <c r="E116"/>
      <c r="F116" s="5"/>
      <c r="G116" s="2"/>
      <c r="H116"/>
      <c r="I116"/>
      <c r="J116"/>
      <c r="K116"/>
      <c r="L116" s="1"/>
      <c r="M116" s="1"/>
      <c r="N116"/>
      <c r="O116"/>
      <c r="P116"/>
    </row>
    <row r="117" spans="1:16">
      <c r="A117"/>
      <c r="B117"/>
      <c r="C117"/>
      <c r="D117"/>
      <c r="E117"/>
      <c r="F117" s="5"/>
      <c r="G117" s="2"/>
      <c r="H117"/>
      <c r="I117"/>
      <c r="J117"/>
      <c r="K117"/>
      <c r="L117" s="1"/>
      <c r="M117" s="1"/>
      <c r="N117"/>
      <c r="O117"/>
      <c r="P117"/>
    </row>
    <row r="118" spans="1:16">
      <c r="A118"/>
      <c r="B118"/>
      <c r="C118"/>
      <c r="D118"/>
      <c r="E118"/>
      <c r="F118" s="5"/>
      <c r="G118" s="2"/>
      <c r="H118"/>
      <c r="I118"/>
      <c r="J118"/>
      <c r="K118"/>
      <c r="L118" s="1"/>
      <c r="M118" s="1"/>
      <c r="N118"/>
      <c r="O118"/>
      <c r="P118"/>
    </row>
    <row r="119" spans="1:16">
      <c r="A119"/>
      <c r="B119"/>
      <c r="C119"/>
      <c r="E119"/>
      <c r="F119" s="5"/>
      <c r="G119" s="2"/>
      <c r="H119"/>
      <c r="I119"/>
      <c r="J119"/>
      <c r="K119"/>
      <c r="L119" s="1"/>
      <c r="M119" s="1"/>
      <c r="N119"/>
      <c r="O119"/>
      <c r="P119"/>
    </row>
    <row r="120" spans="1:16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"/>
      <c r="O120" s="1"/>
      <c r="P120" s="1"/>
    </row>
    <row r="121" spans="1:16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/>
      <c r="O121" s="1"/>
      <c r="P121" s="1"/>
    </row>
    <row r="122" spans="1:16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"/>
      <c r="O122" s="1"/>
      <c r="P122" s="1"/>
    </row>
    <row r="123" spans="1:16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"/>
      <c r="O123" s="1"/>
      <c r="P123" s="1"/>
    </row>
    <row r="124" spans="1:16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"/>
      <c r="O124" s="1"/>
      <c r="P1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E204-62F8-4DBC-9964-3702A858FD7D}">
  <dimension ref="A1:L97"/>
  <sheetViews>
    <sheetView workbookViewId="0">
      <selection activeCell="E1" sqref="E1"/>
    </sheetView>
  </sheetViews>
  <sheetFormatPr defaultRowHeight="15"/>
  <sheetData>
    <row r="1" spans="1:12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>
      <c r="A2">
        <v>23.388520291803882</v>
      </c>
      <c r="B2">
        <v>0.10044152723831024</v>
      </c>
      <c r="C2">
        <v>0.67381973159159159</v>
      </c>
      <c r="D2">
        <v>0.75861501640068596</v>
      </c>
      <c r="E2">
        <v>8.4267873128153301</v>
      </c>
      <c r="F2">
        <v>6.2379528487291687</v>
      </c>
      <c r="G2">
        <v>35.515905354768329</v>
      </c>
      <c r="H2">
        <v>0.30360969892610978</v>
      </c>
      <c r="I2">
        <v>0.81823000203557661</v>
      </c>
      <c r="J2">
        <v>0.8690676974581879</v>
      </c>
      <c r="K2">
        <v>9.152588227256711</v>
      </c>
      <c r="L2">
        <v>6.5968829248638094</v>
      </c>
    </row>
    <row r="3" spans="1:12">
      <c r="A3">
        <v>23.289343870542318</v>
      </c>
      <c r="B3">
        <v>0.10425600497913967</v>
      </c>
      <c r="C3">
        <v>0.67375876017557224</v>
      </c>
      <c r="D3">
        <v>0.75857637815476953</v>
      </c>
      <c r="E3">
        <v>8.4265427352246736</v>
      </c>
      <c r="F3">
        <v>6.2378455223402618</v>
      </c>
      <c r="G3">
        <v>35.214211169721267</v>
      </c>
      <c r="H3">
        <v>0.30952527118193451</v>
      </c>
      <c r="I3">
        <v>0.81815596347672381</v>
      </c>
      <c r="J3">
        <v>0.86902343356848566</v>
      </c>
      <c r="K3">
        <v>9.1523106302596915</v>
      </c>
      <c r="L3">
        <v>6.5967659920003108</v>
      </c>
    </row>
    <row r="4" spans="1:12">
      <c r="A4">
        <v>23.186289796840644</v>
      </c>
      <c r="B4">
        <v>0.10821962319843481</v>
      </c>
      <c r="C4">
        <v>0.67368974719013164</v>
      </c>
      <c r="D4">
        <v>0.75853264203513171</v>
      </c>
      <c r="E4">
        <v>8.4262658876356582</v>
      </c>
      <c r="F4">
        <v>6.2377240324578871</v>
      </c>
      <c r="G4">
        <v>34.906583110114575</v>
      </c>
      <c r="H4">
        <v>0.31555719391932058</v>
      </c>
      <c r="I4">
        <v>0.81807215991240212</v>
      </c>
      <c r="J4">
        <v>0.86897332956583928</v>
      </c>
      <c r="K4">
        <v>9.1519964069163677</v>
      </c>
      <c r="L4">
        <v>6.5966336279544286</v>
      </c>
    </row>
    <row r="5" spans="1:12">
      <c r="A5">
        <v>23.079215828725673</v>
      </c>
      <c r="B5">
        <v>0.11233785274131836</v>
      </c>
      <c r="C5">
        <v>0.67361163302080629</v>
      </c>
      <c r="D5">
        <v>0.75848313579057403</v>
      </c>
      <c r="E5">
        <v>8.4259525144158065</v>
      </c>
      <c r="F5">
        <v>6.237586510511008</v>
      </c>
      <c r="G5">
        <v>34.592920287978274</v>
      </c>
      <c r="H5">
        <v>0.32170744533375795</v>
      </c>
      <c r="I5">
        <v>0.81797730463593965</v>
      </c>
      <c r="J5">
        <v>0.86891661532075137</v>
      </c>
      <c r="K5">
        <v>9.1516407271790818</v>
      </c>
      <c r="L5">
        <v>6.5964837969230743</v>
      </c>
    </row>
    <row r="6" spans="1:12">
      <c r="A6">
        <v>22.967975672619069</v>
      </c>
      <c r="B6">
        <v>0.11661632028388003</v>
      </c>
      <c r="C6">
        <v>0.67352321871065068</v>
      </c>
      <c r="D6">
        <v>0.75842709862068847</v>
      </c>
      <c r="E6">
        <v>8.4255977993163498</v>
      </c>
      <c r="F6">
        <v>6.2374308415614124</v>
      </c>
      <c r="G6">
        <v>34.273121973552875</v>
      </c>
      <c r="H6">
        <v>0.32797800051856962</v>
      </c>
      <c r="I6">
        <v>0.81786994173487448</v>
      </c>
      <c r="J6">
        <v>0.86885241926194468</v>
      </c>
      <c r="K6">
        <v>9.1512381247363415</v>
      </c>
      <c r="L6">
        <v>6.5963141946903292</v>
      </c>
    </row>
    <row r="7" spans="1:12">
      <c r="A7">
        <v>22.852419017208938</v>
      </c>
      <c r="B7">
        <v>0.12106080703042355</v>
      </c>
      <c r="C7">
        <v>0.67342314771505707</v>
      </c>
      <c r="D7">
        <v>0.75836366954021983</v>
      </c>
      <c r="E7">
        <v>8.4251962917878913</v>
      </c>
      <c r="F7">
        <v>6.2372546318631663</v>
      </c>
      <c r="G7">
        <v>33.947087841704452</v>
      </c>
      <c r="H7">
        <v>0.33437082663324469</v>
      </c>
      <c r="I7">
        <v>0.81774842393554414</v>
      </c>
      <c r="J7">
        <v>0.86877975504660065</v>
      </c>
      <c r="K7">
        <v>9.1507824133921183</v>
      </c>
      <c r="L7">
        <v>6.5961222132849926</v>
      </c>
    </row>
    <row r="8" spans="1:12">
      <c r="A8">
        <v>22.732391590645747</v>
      </c>
      <c r="B8">
        <v>0.12567724651362322</v>
      </c>
      <c r="C8">
        <v>0.67330988528978908</v>
      </c>
      <c r="D8">
        <v>0.75829187422238276</v>
      </c>
      <c r="E8">
        <v>8.424741823658799</v>
      </c>
      <c r="F8">
        <v>6.2370551721624494</v>
      </c>
      <c r="G8">
        <v>33.614718248354897</v>
      </c>
      <c r="H8">
        <v>0.3408878774832359</v>
      </c>
      <c r="I8">
        <v>0.81761088757364719</v>
      </c>
      <c r="J8">
        <v>0.86869750648809352</v>
      </c>
      <c r="K8">
        <v>9.1502665925103415</v>
      </c>
      <c r="L8">
        <v>6.5959049009977413</v>
      </c>
    </row>
    <row r="9" spans="1:12">
      <c r="A9">
        <v>22.607735244217881</v>
      </c>
      <c r="B9">
        <v>0.13047172137623342</v>
      </c>
      <c r="C9">
        <v>0.67318169521148086</v>
      </c>
      <c r="D9">
        <v>0.7582106101245305</v>
      </c>
      <c r="E9">
        <v>8.4242274149292555</v>
      </c>
      <c r="F9">
        <v>6.2368293961817223</v>
      </c>
      <c r="G9">
        <v>33.275914539782853</v>
      </c>
      <c r="H9">
        <v>0.34753108745523675</v>
      </c>
      <c r="I9">
        <v>0.81745522432557438</v>
      </c>
      <c r="J9">
        <v>0.86860441051598691</v>
      </c>
      <c r="K9">
        <v>9.1496827401098351</v>
      </c>
      <c r="L9">
        <v>6.5956589171523348</v>
      </c>
    </row>
    <row r="10" spans="1:12">
      <c r="A10">
        <v>22.478288065968623</v>
      </c>
      <c r="B10">
        <v>0.13545045900120489</v>
      </c>
      <c r="C10">
        <v>0.67303661349341448</v>
      </c>
      <c r="D10">
        <v>0.75811862967479127</v>
      </c>
      <c r="E10">
        <v>8.4236451672763142</v>
      </c>
      <c r="F10">
        <v>6.2365738336607492</v>
      </c>
      <c r="G10">
        <v>32.930579397851972</v>
      </c>
      <c r="H10">
        <v>0.35430236474799914</v>
      </c>
      <c r="I10">
        <v>0.81727904929106132</v>
      </c>
      <c r="J10">
        <v>0.8684990379146833</v>
      </c>
      <c r="K10">
        <v>9.1490218920166839</v>
      </c>
      <c r="L10">
        <v>6.595380480947231</v>
      </c>
    </row>
    <row r="11" spans="1:12">
      <c r="A11">
        <v>22.343884528040888</v>
      </c>
      <c r="B11">
        <v>0.14061982584457933</v>
      </c>
      <c r="C11">
        <v>0.67287241871906611</v>
      </c>
      <c r="D11">
        <v>0.75801452127056723</v>
      </c>
      <c r="E11">
        <v>8.4229861436888509</v>
      </c>
      <c r="F11">
        <v>6.2362845572462398</v>
      </c>
      <c r="G11">
        <v>32.578617224425635</v>
      </c>
      <c r="H11">
        <v>0.36120358383479012</v>
      </c>
      <c r="I11">
        <v>0.81707966496874118</v>
      </c>
      <c r="J11">
        <v>0.86837977155534563</v>
      </c>
      <c r="K11">
        <v>9.1482739052810018</v>
      </c>
      <c r="L11">
        <v>6.5950653135963186</v>
      </c>
    </row>
    <row r="12" spans="1:12">
      <c r="A12">
        <v>22.204355671877234</v>
      </c>
      <c r="B12">
        <v>0.14598632031241221</v>
      </c>
      <c r="C12">
        <v>0.6726865985714201</v>
      </c>
      <c r="D12">
        <v>0.75789668780882569</v>
      </c>
      <c r="E12">
        <v>8.4222402324539871</v>
      </c>
      <c r="F12">
        <v>6.2359571224315502</v>
      </c>
      <c r="G12">
        <v>32.219934568428769</v>
      </c>
      <c r="H12">
        <v>0.36823657708963065</v>
      </c>
      <c r="I12">
        <v>0.81685402061216006</v>
      </c>
      <c r="J12">
        <v>0.86824478180024545</v>
      </c>
      <c r="K12">
        <v>9.1474273038416705</v>
      </c>
      <c r="L12">
        <v>6.5947085728991048</v>
      </c>
    </row>
    <row r="13" spans="1:12">
      <c r="A13">
        <v>22.059529335758995</v>
      </c>
      <c r="B13">
        <v>0.15155656400926754</v>
      </c>
      <c r="C13">
        <v>0.67247631208717651</v>
      </c>
      <c r="D13">
        <v>0.75776332243360156</v>
      </c>
      <c r="E13">
        <v>8.4213959934967768</v>
      </c>
      <c r="F13">
        <v>6.2355864996459367</v>
      </c>
      <c r="G13">
        <v>31.854440599213483</v>
      </c>
      <c r="H13">
        <v>0.37540312550561672</v>
      </c>
      <c r="I13">
        <v>0.8165986663944611</v>
      </c>
      <c r="J13">
        <v>0.86809199871915566</v>
      </c>
      <c r="K13">
        <v>9.1464691041735442</v>
      </c>
      <c r="L13">
        <v>6.5943047792594776</v>
      </c>
    </row>
    <row r="14" spans="1:12">
      <c r="A14">
        <v>21.909230429536798</v>
      </c>
      <c r="B14">
        <v>0.15733729117165973</v>
      </c>
      <c r="C14">
        <v>0.67223834711156027</v>
      </c>
      <c r="D14">
        <v>0.75761238114775209</v>
      </c>
      <c r="E14">
        <v>8.4204404848297632</v>
      </c>
      <c r="F14">
        <v>6.2351669974789328</v>
      </c>
      <c r="G14">
        <v>31.482047630072106</v>
      </c>
      <c r="H14">
        <v>0.38270494842995739</v>
      </c>
      <c r="I14">
        <v>0.81630970174508388</v>
      </c>
      <c r="J14">
        <v>0.86791908071343649</v>
      </c>
      <c r="K14">
        <v>9.1453846183741518</v>
      </c>
      <c r="L14">
        <v>6.5938477320484594</v>
      </c>
    </row>
    <row r="15" spans="1:12">
      <c r="A15">
        <v>21.753281261781982</v>
      </c>
      <c r="B15">
        <v>0.16333533608530648</v>
      </c>
      <c r="C15">
        <v>0.67196907237138703</v>
      </c>
      <c r="D15">
        <v>0.75744155189342799</v>
      </c>
      <c r="E15">
        <v>8.4193590665971172</v>
      </c>
      <c r="F15">
        <v>6.2346921758976137</v>
      </c>
      <c r="G15">
        <v>31.10267169591269</v>
      </c>
      <c r="H15">
        <v>0.39014369223700474</v>
      </c>
      <c r="I15">
        <v>0.81598271715132664</v>
      </c>
      <c r="J15">
        <v>0.86772337909469155</v>
      </c>
      <c r="K15">
        <v>9.1441572318393121</v>
      </c>
      <c r="L15">
        <v>6.5933304150670686</v>
      </c>
    </row>
    <row r="16" spans="1:12">
      <c r="A16">
        <v>21.591501924969577</v>
      </c>
      <c r="B16">
        <v>0.16955761827039906</v>
      </c>
      <c r="C16">
        <v>0.67166438352143076</v>
      </c>
      <c r="D16">
        <v>0.75724821965867106</v>
      </c>
      <c r="E16">
        <v>8.418135179896753</v>
      </c>
      <c r="F16">
        <v>6.2341547481714361</v>
      </c>
      <c r="G16">
        <v>30.716233189262006</v>
      </c>
      <c r="H16">
        <v>0.39772091785760644</v>
      </c>
      <c r="I16">
        <v>0.81561272864159418</v>
      </c>
      <c r="J16">
        <v>0.86750189811096157</v>
      </c>
      <c r="K16">
        <v>9.1427681523360569</v>
      </c>
      <c r="L16">
        <v>6.5927448897097527</v>
      </c>
    </row>
    <row r="17" spans="1:12">
      <c r="A17">
        <v>21.423710744682602</v>
      </c>
      <c r="B17">
        <v>0.17601112520451345</v>
      </c>
      <c r="C17">
        <v>0.67131964245218723</v>
      </c>
      <c r="D17">
        <v>0.75702942711569088</v>
      </c>
      <c r="E17">
        <v>8.416750097231521</v>
      </c>
      <c r="F17">
        <v>6.2335464700598706</v>
      </c>
      <c r="G17">
        <v>30.322657558881222</v>
      </c>
      <c r="H17">
        <v>0.40543808708075912</v>
      </c>
      <c r="I17">
        <v>0.81519410408585058</v>
      </c>
      <c r="J17">
        <v>0.86725124985402224</v>
      </c>
      <c r="K17">
        <v>9.1411961269058821</v>
      </c>
      <c r="L17">
        <v>6.5920821742553706</v>
      </c>
    </row>
    <row r="18" spans="1:12">
      <c r="A18">
        <v>21.249724799197043</v>
      </c>
      <c r="B18">
        <v>0.1827028923385734</v>
      </c>
      <c r="C18">
        <v>0.6709296090763911</v>
      </c>
      <c r="D18">
        <v>0.75678183023953083</v>
      </c>
      <c r="E18">
        <v>8.4151826410750985</v>
      </c>
      <c r="F18">
        <v>6.2328580146399766</v>
      </c>
      <c r="G18">
        <v>29.921876075360963</v>
      </c>
      <c r="H18">
        <v>0.41329654754194067</v>
      </c>
      <c r="I18">
        <v>0.81472048036290334</v>
      </c>
      <c r="J18">
        <v>0.86696760341622425</v>
      </c>
      <c r="K18">
        <v>9.1394171226181733</v>
      </c>
      <c r="L18">
        <v>6.5913321075189835</v>
      </c>
    </row>
    <row r="19" spans="1:12">
      <c r="A19">
        <v>21.069360516157321</v>
      </c>
      <c r="B19">
        <v>0.1896399801477936</v>
      </c>
      <c r="C19">
        <v>0.67048836473793105</v>
      </c>
      <c r="D19">
        <v>0.7565016482938014</v>
      </c>
      <c r="E19">
        <v>8.4134088666386937</v>
      </c>
      <c r="F19">
        <v>6.2320788309533484</v>
      </c>
      <c r="G19">
        <v>29.513826668094143</v>
      </c>
      <c r="H19">
        <v>0.42129751631187828</v>
      </c>
      <c r="I19">
        <v>0.81418467035463371</v>
      </c>
      <c r="J19">
        <v>0.86664662759425892</v>
      </c>
      <c r="K19">
        <v>9.1374039667428164</v>
      </c>
      <c r="L19">
        <v>6.5904831948826228</v>
      </c>
    </row>
    <row r="20" spans="1:12">
      <c r="A20">
        <v>20.882434353372414</v>
      </c>
      <c r="B20">
        <v>0.19682944794721302</v>
      </c>
      <c r="C20">
        <v>0.66998922631152114</v>
      </c>
      <c r="D20">
        <v>0.75618460750293648</v>
      </c>
      <c r="E20">
        <v>8.4114017044900695</v>
      </c>
      <c r="F20">
        <v>6.2311969844323976</v>
      </c>
      <c r="G20">
        <v>29.098454837994819</v>
      </c>
      <c r="H20">
        <v>0.42944206200010038</v>
      </c>
      <c r="I20">
        <v>0.8135785586358617</v>
      </c>
      <c r="J20">
        <v>0.86628342636021982</v>
      </c>
      <c r="K20">
        <v>9.1351259414209665</v>
      </c>
      <c r="L20">
        <v>6.5895224344846497</v>
      </c>
    </row>
    <row r="21" spans="1:12">
      <c r="A21">
        <v>20.688763571039182</v>
      </c>
      <c r="B21">
        <v>0.20427832419079894</v>
      </c>
      <c r="C21">
        <v>0.6694246499865647</v>
      </c>
      <c r="D21">
        <v>0.75582587765813392</v>
      </c>
      <c r="E21">
        <v>8.4091305582072895</v>
      </c>
      <c r="F21">
        <v>6.2301989768235568</v>
      </c>
      <c r="G21">
        <v>28.675714650224471</v>
      </c>
      <c r="H21">
        <v>0.43773108528971505</v>
      </c>
      <c r="I21">
        <v>0.81289298463756521</v>
      </c>
      <c r="J21">
        <v>0.86587246623750647</v>
      </c>
      <c r="K21">
        <v>9.1325483273841677</v>
      </c>
      <c r="L21">
        <v>6.5884351210838794</v>
      </c>
    </row>
    <row r="22" spans="1:12">
      <c r="A22">
        <v>20.488167102915728</v>
      </c>
      <c r="B22">
        <v>0.21199357296477794</v>
      </c>
      <c r="C22">
        <v>0.66878612365695167</v>
      </c>
      <c r="D22">
        <v>0.75542000082714833</v>
      </c>
      <c r="E22">
        <v>8.4065608517472725</v>
      </c>
      <c r="F22">
        <v>6.2290695430578804</v>
      </c>
      <c r="G22">
        <v>28.245569810988123</v>
      </c>
      <c r="H22">
        <v>0.44616529782376113</v>
      </c>
      <c r="I22">
        <v>0.81211761197410071</v>
      </c>
      <c r="J22">
        <v>0.86540749463092048</v>
      </c>
      <c r="K22">
        <v>9.1296318907073868</v>
      </c>
      <c r="L22">
        <v>6.5872046248243024</v>
      </c>
    </row>
    <row r="23" spans="1:12">
      <c r="A23">
        <v>20.280466534104828</v>
      </c>
      <c r="B23">
        <v>0.21998205638058177</v>
      </c>
      <c r="C23">
        <v>0.66806404677395159</v>
      </c>
      <c r="D23">
        <v>0.75496081125712811</v>
      </c>
      <c r="E23">
        <v>8.403653520677544</v>
      </c>
      <c r="F23">
        <v>6.2277914222267743</v>
      </c>
      <c r="G23">
        <v>27.807994832152673</v>
      </c>
      <c r="H23">
        <v>0.45474519936955426</v>
      </c>
      <c r="I23">
        <v>0.8112407825466641</v>
      </c>
      <c r="J23">
        <v>0.86488144806752942</v>
      </c>
      <c r="K23">
        <v>9.1263323059842634</v>
      </c>
      <c r="L23">
        <v>6.5858121418084998</v>
      </c>
    </row>
    <row r="24" spans="1:12">
      <c r="A24">
        <v>20.0654871931436</v>
      </c>
      <c r="B24">
        <v>0.22825049257139829</v>
      </c>
      <c r="C24">
        <v>0.66724759646726195</v>
      </c>
      <c r="D24">
        <v>0.75444134547587205</v>
      </c>
      <c r="E24">
        <v>8.4003644408643918</v>
      </c>
      <c r="F24">
        <v>6.2263450995013017</v>
      </c>
      <c r="G24">
        <v>27.362976286998997</v>
      </c>
      <c r="H24">
        <v>0.46347105319609694</v>
      </c>
      <c r="I24">
        <v>0.81024935397195208</v>
      </c>
      <c r="J24">
        <v>0.86428634920886671</v>
      </c>
      <c r="K24">
        <v>9.1225995086911986</v>
      </c>
      <c r="L24">
        <v>6.5842364130409798</v>
      </c>
    </row>
    <row r="25" spans="1:12">
      <c r="A25">
        <v>19.843059366005182</v>
      </c>
      <c r="B25">
        <v>0.23680540899979896</v>
      </c>
      <c r="C25">
        <v>0.66632457870677531</v>
      </c>
      <c r="D25">
        <v>0.75385374151199014</v>
      </c>
      <c r="E25">
        <v>8.3966437876416187</v>
      </c>
      <c r="F25">
        <v>6.2247085154876221</v>
      </c>
      <c r="G25">
        <v>26.910514159825151</v>
      </c>
      <c r="H25">
        <v>0.47234285961127043</v>
      </c>
      <c r="I25">
        <v>0.80912851884553361</v>
      </c>
      <c r="J25">
        <v>0.86361319139776638</v>
      </c>
      <c r="K25">
        <v>9.1183769688714094</v>
      </c>
      <c r="L25">
        <v>6.5824534079279111</v>
      </c>
    </row>
    <row r="26" spans="1:12">
      <c r="A26">
        <v>19.613019639372471</v>
      </c>
      <c r="B26">
        <v>0.24565309079336484</v>
      </c>
      <c r="C26">
        <v>0.66528126327424675</v>
      </c>
      <c r="D26">
        <v>0.75318912607102761</v>
      </c>
      <c r="E26">
        <v>8.3924353179149538</v>
      </c>
      <c r="F26">
        <v>6.2228567391391501</v>
      </c>
      <c r="G26">
        <v>26.450623291346407</v>
      </c>
      <c r="H26">
        <v>0.48136032762065761</v>
      </c>
      <c r="I26">
        <v>0.80786160434532273</v>
      </c>
      <c r="J26">
        <v>0.86285180940757988</v>
      </c>
      <c r="K26">
        <v>9.1136008776377828</v>
      </c>
      <c r="L26">
        <v>6.5804359681160598</v>
      </c>
    </row>
    <row r="27" spans="1:12">
      <c r="A27">
        <v>19.375212380110661</v>
      </c>
      <c r="B27">
        <v>0.25479952384189597</v>
      </c>
      <c r="C27">
        <v>0.66410220135215148</v>
      </c>
      <c r="D27">
        <v>0.75243748842625136</v>
      </c>
      <c r="E27">
        <v>8.3876755671087579</v>
      </c>
      <c r="F27">
        <v>6.2207615999503183</v>
      </c>
      <c r="G27">
        <v>25.983334920862792</v>
      </c>
      <c r="H27">
        <v>0.49052284468896379</v>
      </c>
      <c r="I27">
        <v>0.80642985072683293</v>
      </c>
      <c r="J27">
        <v>0.86199073497173784</v>
      </c>
      <c r="K27">
        <v>9.108199237387538</v>
      </c>
      <c r="L27">
        <v>6.5781534070257166</v>
      </c>
    </row>
    <row r="28" spans="1:12">
      <c r="A28">
        <v>19.129491357208266</v>
      </c>
      <c r="B28">
        <v>0.26425033241506501</v>
      </c>
      <c r="C28">
        <v>0.66277002463275725</v>
      </c>
      <c r="D28">
        <v>0.75158753971444303</v>
      </c>
      <c r="E28">
        <v>8.382292952360805</v>
      </c>
      <c r="F28">
        <v>6.2183912747405046</v>
      </c>
      <c r="G28">
        <v>25.508698324958761</v>
      </c>
      <c r="H28">
        <v>0.49982944460865064</v>
      </c>
      <c r="I28">
        <v>0.80481216737813221</v>
      </c>
      <c r="J28">
        <v>0.86101703559331844</v>
      </c>
      <c r="K28">
        <v>9.1020908460750221</v>
      </c>
      <c r="L28">
        <v>6.5755710599820141</v>
      </c>
    </row>
    <row r="29" spans="1:12">
      <c r="A29">
        <v>18.875721511536398</v>
      </c>
      <c r="B29">
        <v>0.27401071109475228</v>
      </c>
      <c r="C29">
        <v>0.66126522502447771</v>
      </c>
      <c r="D29">
        <v>0.75062655627538888</v>
      </c>
      <c r="E29">
        <v>8.3762067729564027</v>
      </c>
      <c r="F29">
        <v>6.2157098239063036</v>
      </c>
      <c r="G29">
        <v>25.026782551034749</v>
      </c>
      <c r="H29">
        <v>0.50927877350912154</v>
      </c>
      <c r="I29">
        <v>0.80298486531376956</v>
      </c>
      <c r="J29">
        <v>0.85991613507511278</v>
      </c>
      <c r="K29">
        <v>9.0951841654456054</v>
      </c>
      <c r="L29">
        <v>6.5726497793845553</v>
      </c>
    </row>
    <row r="30" spans="1:12">
      <c r="A30">
        <v>18.613780877550646</v>
      </c>
      <c r="B30">
        <v>0.28408535086343512</v>
      </c>
      <c r="C30">
        <v>0.65956591431131339</v>
      </c>
      <c r="D30">
        <v>0.74954020564774748</v>
      </c>
      <c r="E30">
        <v>8.3693260987151437</v>
      </c>
      <c r="F30">
        <v>6.2126766715843491</v>
      </c>
      <c r="G30">
        <v>24.537678242217492</v>
      </c>
      <c r="H30">
        <v>0.51886905407416584</v>
      </c>
      <c r="I30">
        <v>0.80092136532541602</v>
      </c>
      <c r="J30">
        <v>0.85867161418087035</v>
      </c>
      <c r="K30">
        <v>9.0873760628526057</v>
      </c>
      <c r="L30">
        <v>6.5693453688858234</v>
      </c>
    </row>
    <row r="31" spans="1:12">
      <c r="A31">
        <v>18.343562659484295</v>
      </c>
      <c r="B31">
        <v>0.29447835925060251</v>
      </c>
      <c r="C31">
        <v>0.65764756353794784</v>
      </c>
      <c r="D31">
        <v>0.74831235384536621</v>
      </c>
      <c r="E31">
        <v>8.3615485369694351</v>
      </c>
      <c r="F31">
        <v>6.2092460237390252</v>
      </c>
      <c r="G31">
        <v>24.041499548127824</v>
      </c>
      <c r="H31">
        <v>0.52859804807592403</v>
      </c>
      <c r="I31">
        <v>0.79859188151304927</v>
      </c>
      <c r="J31">
        <v>0.85726498985147326</v>
      </c>
      <c r="K31">
        <v>9.0785504162383379</v>
      </c>
      <c r="L31">
        <v>6.5656079500896745</v>
      </c>
    </row>
    <row r="32" spans="1:12">
      <c r="A32">
        <v>18.064977462608983</v>
      </c>
      <c r="B32">
        <v>0.30519317451503758</v>
      </c>
      <c r="C32">
        <v>0.65548272248956929</v>
      </c>
      <c r="D32">
        <v>0.74692485260233477</v>
      </c>
      <c r="E32">
        <v>8.3527588689909482</v>
      </c>
      <c r="F32">
        <v>6.205366217787196</v>
      </c>
      <c r="G32">
        <v>23.538386113574845</v>
      </c>
      <c r="H32">
        <v>0.53846301738088442</v>
      </c>
      <c r="I32">
        <v>0.79596308064484456</v>
      </c>
      <c r="J32">
        <v>0.85567547147333345</v>
      </c>
      <c r="K32">
        <v>9.0685765721613834</v>
      </c>
      <c r="L32">
        <v>6.5613812548519803</v>
      </c>
    </row>
    <row r="33" spans="1:12">
      <c r="A33">
        <v>17.777955677722563</v>
      </c>
      <c r="B33">
        <v>0.31623247393374609</v>
      </c>
      <c r="C33">
        <v>0.6530407204634151</v>
      </c>
      <c r="D33">
        <v>0.74535730541192469</v>
      </c>
      <c r="E33">
        <v>8.3428275473426119</v>
      </c>
      <c r="F33">
        <v>6.2009789970218119</v>
      </c>
      <c r="G33">
        <v>23.028505134471349</v>
      </c>
      <c r="H33">
        <v>0.54846068363781575</v>
      </c>
      <c r="I33">
        <v>0.79299771879930858</v>
      </c>
      <c r="J33">
        <v>0.85387969285311793</v>
      </c>
      <c r="K33">
        <v>9.0573076475259064</v>
      </c>
      <c r="L33">
        <v>6.5566018358950551</v>
      </c>
    </row>
    <row r="34" spans="1:12">
      <c r="A34">
        <v>17.482450014117884</v>
      </c>
      <c r="B34">
        <v>0.32759807638007987</v>
      </c>
      <c r="C34">
        <v>0.65028735065178622</v>
      </c>
      <c r="D34">
        <v>0.74358681141962291</v>
      </c>
      <c r="E34">
        <v>8.331609046804024</v>
      </c>
      <c r="F34">
        <v>6.1960187028306279</v>
      </c>
      <c r="G34">
        <v>22.512053467109848</v>
      </c>
      <c r="H34">
        <v>0.55858718691941389</v>
      </c>
      <c r="I34">
        <v>0.78965425810656165</v>
      </c>
      <c r="J34">
        <v>0.85185141882216908</v>
      </c>
      <c r="K34">
        <v>9.0445786670827513</v>
      </c>
      <c r="L34">
        <v>6.5511981881725738</v>
      </c>
    </row>
    <row r="35" spans="1:12">
      <c r="A35">
        <v>17.178438172848349</v>
      </c>
      <c r="B35">
        <v>0.33929083950583128</v>
      </c>
      <c r="C35">
        <v>0.64718454195054753</v>
      </c>
      <c r="D35">
        <v>0.74158768659602325</v>
      </c>
      <c r="E35">
        <v>8.3189400634207757</v>
      </c>
      <c r="F35">
        <v>6.1904113775719978</v>
      </c>
      <c r="G35">
        <v>21.989259773391257</v>
      </c>
      <c r="H35">
        <v>0.56883804365899404</v>
      </c>
      <c r="I35">
        <v>0.78588646822018682</v>
      </c>
      <c r="J35">
        <v>0.8495612258127816</v>
      </c>
      <c r="K35">
        <v>9.0302045310383203</v>
      </c>
      <c r="L35">
        <v>6.5450897732932454</v>
      </c>
    </row>
    <row r="36" spans="1:12">
      <c r="A36">
        <v>16.865925648100045</v>
      </c>
      <c r="B36">
        <v>0.35131055199615069</v>
      </c>
      <c r="C36">
        <v>0.64369002396444142</v>
      </c>
      <c r="D36">
        <v>0.73933116215220196</v>
      </c>
      <c r="E36">
        <v>8.3046375590925496</v>
      </c>
      <c r="F36">
        <v>6.1840737710247389</v>
      </c>
      <c r="G36">
        <v>21.460386680659557</v>
      </c>
      <c r="H36">
        <v>0.57920810430079217</v>
      </c>
      <c r="I36">
        <v>0.78164301952786208</v>
      </c>
      <c r="J36">
        <v>0.84697615636351808</v>
      </c>
      <c r="K36">
        <v>9.0139778104905091</v>
      </c>
      <c r="L36">
        <v>6.5381859393943085</v>
      </c>
    </row>
    <row r="37" spans="1:12">
      <c r="A37">
        <v>16.54494863987896</v>
      </c>
      <c r="B37">
        <v>0.36365582154311549</v>
      </c>
      <c r="C37">
        <v>0.63975699350802118</v>
      </c>
      <c r="D37">
        <v>0.73678506091915674</v>
      </c>
      <c r="E37">
        <v>8.2884966532260904</v>
      </c>
      <c r="F37">
        <v>6.1769122436517936</v>
      </c>
      <c r="G37">
        <v>20.925732930478382</v>
      </c>
      <c r="H37">
        <v>0.58969151116708973</v>
      </c>
      <c r="I37">
        <v>0.77686707817814638</v>
      </c>
      <c r="J37">
        <v>0.84405934838020602</v>
      </c>
      <c r="K37">
        <v>8.9956663732409883</v>
      </c>
      <c r="L37">
        <v>6.5303847292359549</v>
      </c>
    </row>
    <row r="38" spans="1:12">
      <c r="A38">
        <v>16.215577056012023</v>
      </c>
      <c r="B38">
        <v>0.37632395938415153</v>
      </c>
      <c r="C38">
        <v>0.63533379412127555</v>
      </c>
      <c r="D38">
        <v>0.73391345345673265</v>
      </c>
      <c r="E38">
        <v>8.2702883686868418</v>
      </c>
      <c r="F38">
        <v>6.1688215606061689</v>
      </c>
      <c r="G38">
        <v>20.385635486019279</v>
      </c>
      <c r="H38">
        <v>0.60028165713687609</v>
      </c>
      <c r="I38">
        <v>0.77149591691121222</v>
      </c>
      <c r="J38">
        <v>0.8407696411750768</v>
      </c>
      <c r="K38">
        <v>8.9750108492118397</v>
      </c>
      <c r="L38">
        <v>6.5215715700741175</v>
      </c>
    </row>
    <row r="39" spans="1:12">
      <c r="A39">
        <v>15.877917575646505</v>
      </c>
      <c r="B39">
        <v>0.38931086247513302</v>
      </c>
      <c r="C39">
        <v>0.6303636241680397</v>
      </c>
      <c r="D39">
        <v>0.7306762970627495</v>
      </c>
      <c r="E39">
        <v>8.2497572470098213</v>
      </c>
      <c r="F39">
        <v>6.1596835715896283</v>
      </c>
      <c r="G39">
        <v>19.840471562765767</v>
      </c>
      <c r="H39">
        <v>0.6109711458281214</v>
      </c>
      <c r="I39">
        <v>0.76546056059811129</v>
      </c>
      <c r="J39">
        <v>0.83706116191641522</v>
      </c>
      <c r="K39">
        <v>8.9517219537091961</v>
      </c>
      <c r="L39">
        <v>6.5116178402012928</v>
      </c>
    </row>
    <row r="40" spans="1:12">
      <c r="A40">
        <v>15.532116740041461</v>
      </c>
      <c r="B40">
        <v>0.40261089461378863</v>
      </c>
      <c r="C40">
        <v>0.62478429410749248</v>
      </c>
      <c r="D40">
        <v>0.7270290627120749</v>
      </c>
      <c r="E40">
        <v>8.2266188580798882</v>
      </c>
      <c r="F40">
        <v>6.1493657735086913</v>
      </c>
      <c r="G40">
        <v>19.290660542046343</v>
      </c>
      <c r="H40">
        <v>0.62175175407752192</v>
      </c>
      <c r="I40">
        <v>0.75868549149169673</v>
      </c>
      <c r="J40">
        <v>0.83288289825078132</v>
      </c>
      <c r="K40">
        <v>8.9254776987056754</v>
      </c>
      <c r="L40">
        <v>6.5003793090989745</v>
      </c>
    </row>
    <row r="41" spans="1:12">
      <c r="A41">
        <v>15.178364029533689</v>
      </c>
      <c r="B41">
        <v>0.41621676809485675</v>
      </c>
      <c r="C41">
        <v>0.61852805966768076</v>
      </c>
      <c r="D41">
        <v>0.72292235737746446</v>
      </c>
      <c r="E41">
        <v>8.200557242852728</v>
      </c>
      <c r="F41">
        <v>6.1377197555582192</v>
      </c>
      <c r="G41">
        <v>18.73666572159485</v>
      </c>
      <c r="H41">
        <v>0.63261439761578653</v>
      </c>
      <c r="I41">
        <v>0.75108844664658547</v>
      </c>
      <c r="J41">
        <v>0.82817826563459263</v>
      </c>
      <c r="K41">
        <v>8.8959205378321879</v>
      </c>
      <c r="L41">
        <v>6.4876944511401593</v>
      </c>
    </row>
    <row r="42" spans="1:12">
      <c r="A42">
        <v>14.816894878220966</v>
      </c>
      <c r="B42">
        <v>0.43011942776073087</v>
      </c>
      <c r="C42">
        <v>0.61152156503115718</v>
      </c>
      <c r="D42">
        <v>0.71830155229618431</v>
      </c>
      <c r="E42">
        <v>8.1712223448319676</v>
      </c>
      <c r="F42">
        <v>6.1245795301461747</v>
      </c>
      <c r="G42">
        <v>18.178995852032276</v>
      </c>
      <c r="H42">
        <v>0.64354910094054285</v>
      </c>
      <c r="I42">
        <v>0.74258034892857483</v>
      </c>
      <c r="J42">
        <v>0.82288468147718385</v>
      </c>
      <c r="K42">
        <v>8.8626545106467116</v>
      </c>
      <c r="L42">
        <v>6.473382636986857</v>
      </c>
    </row>
    <row r="43" spans="1:12">
      <c r="A43">
        <v>14.447993570270063</v>
      </c>
      <c r="B43">
        <v>0.44430793960499637</v>
      </c>
      <c r="C43">
        <v>0.6036859388496213</v>
      </c>
      <c r="D43">
        <v>0.71310643169263277</v>
      </c>
      <c r="E43">
        <v>8.1382275076872457</v>
      </c>
      <c r="F43">
        <v>6.1097597582539649</v>
      </c>
      <c r="G43">
        <v>17.618206403039181</v>
      </c>
      <c r="H43">
        <v>0.65454497248942711</v>
      </c>
      <c r="I43">
        <v>0.73306542360674676</v>
      </c>
      <c r="J43">
        <v>0.81693316271821237</v>
      </c>
      <c r="K43">
        <v>8.8252424768290485</v>
      </c>
      <c r="L43">
        <v>6.4572422125759239</v>
      </c>
    </row>
    <row r="44" spans="1:12">
      <c r="A44">
        <v>14.07199595400699</v>
      </c>
      <c r="B44">
        <v>0.45876938638434528</v>
      </c>
      <c r="C44">
        <v>0.59493709593864508</v>
      </c>
      <c r="D44">
        <v>0.70727088140476291</v>
      </c>
      <c r="E44">
        <v>8.1011471433765188</v>
      </c>
      <c r="F44">
        <v>6.0930538847667757</v>
      </c>
      <c r="G44">
        <v>17.054900498250333</v>
      </c>
      <c r="H44">
        <v>0.66559018630881628</v>
      </c>
      <c r="I44">
        <v>0.72244156470616505</v>
      </c>
      <c r="J44">
        <v>0.81024796911877284</v>
      </c>
      <c r="K44">
        <v>8.7832035621262001</v>
      </c>
      <c r="L44">
        <v>6.4390484832734103</v>
      </c>
    </row>
    <row r="45" spans="1:12">
      <c r="A45">
        <v>13.689291902315773</v>
      </c>
      <c r="B45">
        <v>0.47348877298785375</v>
      </c>
      <c r="C45">
        <v>0.58518630872939581</v>
      </c>
      <c r="D45">
        <v>0.70072264295473219</v>
      </c>
      <c r="E45">
        <v>8.0595147081959375</v>
      </c>
      <c r="F45">
        <v>6.0742322084344194</v>
      </c>
      <c r="G45">
        <v>16.489729453799573</v>
      </c>
      <c r="H45">
        <v>0.67667197149412539</v>
      </c>
      <c r="I45">
        <v>0.71060102893077726</v>
      </c>
      <c r="J45">
        <v>0.8027463215252727</v>
      </c>
      <c r="K45">
        <v>8.7360109760119382</v>
      </c>
      <c r="L45">
        <v>6.4185516308722619</v>
      </c>
    </row>
    <row r="46" spans="1:12">
      <c r="A46">
        <v>13.3003274406509</v>
      </c>
      <c r="B46">
        <v>0.48844894459034882</v>
      </c>
      <c r="C46">
        <v>0.57434112462044462</v>
      </c>
      <c r="D46">
        <v>0.69338316600862737</v>
      </c>
      <c r="E46">
        <v>8.0128211639948113</v>
      </c>
      <c r="F46">
        <v>6.0530399229316876</v>
      </c>
      <c r="G46">
        <v>15.923392852260212</v>
      </c>
      <c r="H46">
        <v>0.68777661073999519</v>
      </c>
      <c r="I46">
        <v>0.69743154961828668</v>
      </c>
      <c r="J46">
        <v>0.79433823284761607</v>
      </c>
      <c r="K46">
        <v>8.6830904068713792</v>
      </c>
      <c r="L46">
        <v>6.3954746041537813</v>
      </c>
    </row>
    <row r="47" spans="1:12">
      <c r="A47">
        <v>12.905606457507762</v>
      </c>
      <c r="B47">
        <v>0.50363052086508497</v>
      </c>
      <c r="C47">
        <v>0.5623067176073242</v>
      </c>
      <c r="D47">
        <v>0.68516760101462648</v>
      </c>
      <c r="E47">
        <v>7.9605141487949629</v>
      </c>
      <c r="F47">
        <v>6.0291951805370312</v>
      </c>
      <c r="G47">
        <v>15.35663808178735</v>
      </c>
      <c r="H47">
        <v>0.69888944937671793</v>
      </c>
      <c r="I47">
        <v>0.6828179780453919</v>
      </c>
      <c r="J47">
        <v>0.78492649962550021</v>
      </c>
      <c r="K47">
        <v>8.6238192545331671</v>
      </c>
      <c r="L47">
        <v>6.3695110403419672</v>
      </c>
    </row>
    <row r="48" spans="1:12">
      <c r="A48">
        <v>12.505691906904209</v>
      </c>
      <c r="B48">
        <v>0.51901184973445247</v>
      </c>
      <c r="C48">
        <v>0.5489877738423613</v>
      </c>
      <c r="D48">
        <v>0.67598498415969399</v>
      </c>
      <c r="E48">
        <v>7.9019981352340842</v>
      </c>
      <c r="F48">
        <v>6.0023872488495282</v>
      </c>
      <c r="G48">
        <v>14.790259269927715</v>
      </c>
      <c r="H48">
        <v>0.70999491627592648</v>
      </c>
      <c r="I48">
        <v>0.66664457309303793</v>
      </c>
      <c r="J48">
        <v>0.77440691391439698</v>
      </c>
      <c r="K48">
        <v>8.5575270220767763</v>
      </c>
      <c r="L48">
        <v>6.3403232956167557</v>
      </c>
    </row>
    <row r="49" spans="1:12">
      <c r="A49">
        <v>12.101206408768283</v>
      </c>
      <c r="B49">
        <v>0.53456898427814192</v>
      </c>
      <c r="C49">
        <v>0.53429101934214407</v>
      </c>
      <c r="D49">
        <v>0.66573867859584968</v>
      </c>
      <c r="E49">
        <v>7.8366359158680643</v>
      </c>
      <c r="F49">
        <v>5.9722748543465896</v>
      </c>
      <c r="G49">
        <v>14.225095543196087</v>
      </c>
      <c r="H49">
        <v>0.72107655797654679</v>
      </c>
      <c r="I49">
        <v>0.64879807068174045</v>
      </c>
      <c r="J49">
        <v>0.76266876875340028</v>
      </c>
      <c r="K49">
        <v>8.48349725810073</v>
      </c>
      <c r="L49">
        <v>6.3075406886025851</v>
      </c>
    </row>
    <row r="50" spans="1:12">
      <c r="A50">
        <v>11.692832151610842</v>
      </c>
      <c r="B50">
        <v>0.55027568647650504</v>
      </c>
      <c r="C50">
        <v>0.51812850135251387</v>
      </c>
      <c r="D50">
        <v>0.65432714892865251</v>
      </c>
      <c r="E50">
        <v>7.7637518195432822</v>
      </c>
      <c r="F50">
        <v>5.9384848350478441</v>
      </c>
      <c r="G50">
        <v>13.662028547509276</v>
      </c>
      <c r="H50">
        <v>0.73211708730373903</v>
      </c>
      <c r="I50">
        <v>0.62917166838521243</v>
      </c>
      <c r="J50">
        <v>0.74959574541753116</v>
      </c>
      <c r="K50">
        <v>8.400971514777595</v>
      </c>
      <c r="L50">
        <v>6.2707580920596051</v>
      </c>
    </row>
    <row r="51" spans="1:12">
      <c r="A51">
        <v>11.281310003025501</v>
      </c>
      <c r="B51">
        <v>0.56610346142209522</v>
      </c>
      <c r="C51">
        <v>0.50042172933267548</v>
      </c>
      <c r="D51">
        <v>0.64164515972122127</v>
      </c>
      <c r="E51">
        <v>7.6826371292642763</v>
      </c>
      <c r="F51">
        <v>5.9006112585775501</v>
      </c>
      <c r="G51">
        <v>13.10197917129338</v>
      </c>
      <c r="H51">
        <v>0.74309844762169797</v>
      </c>
      <c r="I51">
        <v>0.60767005389313733</v>
      </c>
      <c r="J51">
        <v>0.73506728642131414</v>
      </c>
      <c r="K51">
        <v>8.3091558618384589</v>
      </c>
      <c r="L51">
        <v>6.2295350453903104</v>
      </c>
    </row>
    <row r="52" spans="1:12">
      <c r="A52">
        <v>10.86743773794862</v>
      </c>
      <c r="B52">
        <v>0.58202162546351366</v>
      </c>
      <c r="C52">
        <v>0.48110676239658845</v>
      </c>
      <c r="D52">
        <v>0.6275855023229131</v>
      </c>
      <c r="E52">
        <v>7.5925582334207764</v>
      </c>
      <c r="F52">
        <v>5.858215201748024</v>
      </c>
      <c r="G52">
        <v>12.545903422878833</v>
      </c>
      <c r="H52">
        <v>0.75400189366904202</v>
      </c>
      <c r="I52">
        <v>0.58421558277205321</v>
      </c>
      <c r="J52">
        <v>0.71896057376991973</v>
      </c>
      <c r="K52">
        <v>8.2072305652380191</v>
      </c>
      <c r="L52">
        <v>6.1833956042736311</v>
      </c>
    </row>
    <row r="53" spans="1:12">
      <c r="A53">
        <v>10.452067302754562</v>
      </c>
      <c r="B53">
        <v>0.59799741143251595</v>
      </c>
      <c r="C53">
        <v>0.46014029139568646</v>
      </c>
      <c r="D53">
        <v>0.61204136618093519</v>
      </c>
      <c r="E53">
        <v>7.4927680900465132</v>
      </c>
      <c r="F53">
        <v>5.8108254332261957</v>
      </c>
      <c r="G53">
        <v>11.994787426950207</v>
      </c>
      <c r="H53">
        <v>0.76480808966764247</v>
      </c>
      <c r="I53">
        <v>0.5587556640349971</v>
      </c>
      <c r="J53">
        <v>0.70115324552854186</v>
      </c>
      <c r="K53">
        <v>8.0943635912215619</v>
      </c>
      <c r="L53">
        <v>6.1318291935033482</v>
      </c>
    </row>
    <row r="54" spans="1:12">
      <c r="A54">
        <v>10.036101045624219</v>
      </c>
      <c r="B54">
        <v>0.61399611362983686</v>
      </c>
      <c r="C54">
        <v>0.43750669862465386</v>
      </c>
      <c r="D54">
        <v>0.59490947865808941</v>
      </c>
      <c r="E54">
        <v>7.3825216052773817</v>
      </c>
      <c r="F54">
        <v>5.7579402910038713</v>
      </c>
      <c r="G54">
        <v>11.449641521509685</v>
      </c>
      <c r="H54">
        <v>0.7754972250684371</v>
      </c>
      <c r="I54">
        <v>0.53127133285435546</v>
      </c>
      <c r="J54">
        <v>0.68152699279071272</v>
      </c>
      <c r="K54">
        <v>7.9697286169685224</v>
      </c>
      <c r="L54">
        <v>6.0742927839125755</v>
      </c>
    </row>
    <row r="55" spans="1:12">
      <c r="A55">
        <v>9.6204868605755109</v>
      </c>
      <c r="B55">
        <v>0.62998127459324871</v>
      </c>
      <c r="C55">
        <v>0.4132259788387731</v>
      </c>
      <c r="D55">
        <v>0.57609413798815534</v>
      </c>
      <c r="E55">
        <v>7.2610955051477184</v>
      </c>
      <c r="F55">
        <v>5.6990310993263238</v>
      </c>
      <c r="G55">
        <v>10.91149345710131</v>
      </c>
      <c r="H55">
        <v>0.78604914789997382</v>
      </c>
      <c r="I55">
        <v>0.50178686917903503</v>
      </c>
      <c r="J55">
        <v>0.65997217982313727</v>
      </c>
      <c r="K55">
        <v>7.8325281978079708</v>
      </c>
      <c r="L55">
        <v>6.010214771911019</v>
      </c>
    </row>
    <row r="56" spans="1:12">
      <c r="A56">
        <v>9.2062122143009617</v>
      </c>
      <c r="B56">
        <v>0.64591491483457764</v>
      </c>
      <c r="C56">
        <v>0.38736226494983533</v>
      </c>
      <c r="D56">
        <v>0.55551225287397121</v>
      </c>
      <c r="E56">
        <v>7.1278131922059016</v>
      </c>
      <c r="F56">
        <v>5.6335475219887581</v>
      </c>
      <c r="G56">
        <v>10.381380723816616</v>
      </c>
      <c r="H56">
        <v>0.79644351521928158</v>
      </c>
      <c r="I56">
        <v>0.47038015062241678</v>
      </c>
      <c r="J56">
        <v>0.63639361741819089</v>
      </c>
      <c r="K56">
        <v>7.6820226324484171</v>
      </c>
      <c r="L56">
        <v>5.9390009967665156</v>
      </c>
    </row>
    <row r="57" spans="1:12">
      <c r="A57">
        <v>8.7942970515356826</v>
      </c>
      <c r="B57">
        <v>0.66175780571016529</v>
      </c>
      <c r="C57">
        <v>0.36003251606551367</v>
      </c>
      <c r="D57">
        <v>0.53309947354002363</v>
      </c>
      <c r="E57">
        <v>6.9820748984838525</v>
      </c>
      <c r="F57">
        <v>5.5609252949602173</v>
      </c>
      <c r="G57">
        <v>9.8603420585487331</v>
      </c>
      <c r="H57">
        <v>0.80665995963629888</v>
      </c>
      <c r="I57">
        <v>0.43719320248655524</v>
      </c>
      <c r="J57">
        <v>0.61071758661430786</v>
      </c>
      <c r="K57">
        <v>7.5175648508274904</v>
      </c>
      <c r="L57">
        <v>5.8600433801482064</v>
      </c>
    </row>
    <row r="58" spans="1:12">
      <c r="A58">
        <v>8.3857856058412867</v>
      </c>
      <c r="B58">
        <v>0.67746978439071903</v>
      </c>
      <c r="C58">
        <v>0.33141469575845911</v>
      </c>
      <c r="D58">
        <v>0.50881744561384601</v>
      </c>
      <c r="E58">
        <v>6.8233931444977207</v>
      </c>
      <c r="F58">
        <v>5.4805968129058993</v>
      </c>
      <c r="G58">
        <v>9.3494082145345683</v>
      </c>
      <c r="H58">
        <v>0.81667827030324336</v>
      </c>
      <c r="I58">
        <v>0.40244212876423263</v>
      </c>
      <c r="J58">
        <v>0.58290014872658669</v>
      </c>
      <c r="K58">
        <v>7.3386412899283844</v>
      </c>
      <c r="L58">
        <v>5.7727317054373746</v>
      </c>
    </row>
    <row r="59" spans="1:12">
      <c r="A59">
        <v>7.9817371778980144</v>
      </c>
      <c r="B59">
        <v>0.69301010854238343</v>
      </c>
      <c r="C59">
        <v>0.30175450583746827</v>
      </c>
      <c r="D59">
        <v>0.48266213181558049</v>
      </c>
      <c r="E59">
        <v>6.6514330611679293</v>
      </c>
      <c r="F59">
        <v>5.3920050497627852</v>
      </c>
      <c r="G59">
        <v>8.8495921066199088</v>
      </c>
      <c r="H59">
        <v>0.82647858614470726</v>
      </c>
      <c r="I59">
        <v>0.36642528906423782</v>
      </c>
      <c r="J59">
        <v>0.55293667865608531</v>
      </c>
      <c r="K59">
        <v>7.1449181881274209</v>
      </c>
      <c r="L59">
        <v>5.6764690580185677</v>
      </c>
    </row>
    <row r="60" spans="1:12">
      <c r="A60">
        <v>7.5832159817712315</v>
      </c>
      <c r="B60">
        <v>0.70833784685495194</v>
      </c>
      <c r="C60">
        <v>0.27136947191149546</v>
      </c>
      <c r="D60">
        <v>0.45467301865040288</v>
      </c>
      <c r="E60">
        <v>6.4660565057518653</v>
      </c>
      <c r="F60">
        <v>5.2946212576122793</v>
      </c>
      <c r="G60">
        <v>8.3618784778315565</v>
      </c>
      <c r="H60">
        <v>0.8360415984738907</v>
      </c>
      <c r="I60">
        <v>0.32952825977663469</v>
      </c>
      <c r="J60">
        <v>0.52087241205645085</v>
      </c>
      <c r="K60">
        <v>6.9362919937941996</v>
      </c>
      <c r="L60">
        <v>5.5706914050312495</v>
      </c>
    </row>
    <row r="61" spans="1:12">
      <c r="A61">
        <v>7.1912801999228577</v>
      </c>
      <c r="B61">
        <v>0.72341230000296641</v>
      </c>
      <c r="C61">
        <v>0.24064894886319751</v>
      </c>
      <c r="D61">
        <v>0.42494284905947483</v>
      </c>
      <c r="E61">
        <v>6.2673680988045914</v>
      </c>
      <c r="F61">
        <v>5.1879667911648397</v>
      </c>
      <c r="G61">
        <v>7.8872132644169568</v>
      </c>
      <c r="H61">
        <v>0.84534875952123578</v>
      </c>
      <c r="I61">
        <v>0.29222384071937524</v>
      </c>
      <c r="J61">
        <v>0.48681359503748695</v>
      </c>
      <c r="K61">
        <v>6.7129416446130934</v>
      </c>
      <c r="L61">
        <v>5.4548916822908708</v>
      </c>
    </row>
    <row r="62" spans="1:12">
      <c r="A62">
        <v>6.8069704283812955</v>
      </c>
      <c r="B62">
        <v>0.73819344506225726</v>
      </c>
      <c r="C62">
        <v>0.21004849874185652</v>
      </c>
      <c r="D62">
        <v>0.39362729424306431</v>
      </c>
      <c r="E62">
        <v>6.0557603519481873</v>
      </c>
      <c r="F62">
        <v>5.0716392241774404</v>
      </c>
      <c r="G62">
        <v>7.4264928659625626</v>
      </c>
      <c r="H62">
        <v>0.85438249282426315</v>
      </c>
      <c r="I62">
        <v>0.25506522812438187</v>
      </c>
      <c r="J62">
        <v>0.45093856418448724</v>
      </c>
      <c r="K62">
        <v>6.4753793622392806</v>
      </c>
      <c r="L62">
        <v>5.328648551857416</v>
      </c>
    </row>
    <row r="63" spans="1:12">
      <c r="A63">
        <v>6.4312977325501617</v>
      </c>
      <c r="B63">
        <v>0.75264239490191631</v>
      </c>
      <c r="C63">
        <v>0.18007718606308756</v>
      </c>
      <c r="D63">
        <v>0.36095370354274436</v>
      </c>
      <c r="E63">
        <v>5.831954017876007</v>
      </c>
      <c r="F63">
        <v>4.9453426342236417</v>
      </c>
      <c r="G63">
        <v>6.9805535528036193</v>
      </c>
      <c r="H63">
        <v>0.86312640092541892</v>
      </c>
      <c r="I63">
        <v>0.21867058711819962</v>
      </c>
      <c r="J63">
        <v>0.41350777040407471</v>
      </c>
      <c r="K63">
        <v>6.2244954096616549</v>
      </c>
      <c r="L63">
        <v>5.1916596687645136</v>
      </c>
    </row>
    <row r="64" spans="1:12">
      <c r="A64">
        <v>6.0652315694562633</v>
      </c>
      <c r="B64">
        <v>0.76672186271322018</v>
      </c>
      <c r="C64">
        <v>0.15127674538541291</v>
      </c>
      <c r="D64">
        <v>0.32722776852988417</v>
      </c>
      <c r="E64">
        <v>5.5970288100847583</v>
      </c>
      <c r="F64">
        <v>4.8089215103645309</v>
      </c>
      <c r="G64">
        <v>6.5501612628798798</v>
      </c>
      <c r="H64">
        <v>0.87156546543372759</v>
      </c>
      <c r="I64">
        <v>0.18369775457935908</v>
      </c>
      <c r="J64">
        <v>0.37487141328934842</v>
      </c>
      <c r="K64">
        <v>5.9615911377999993</v>
      </c>
      <c r="L64">
        <v>5.043778824616826</v>
      </c>
    </row>
    <row r="65" spans="1:12">
      <c r="A65">
        <v>5.7096878614893365</v>
      </c>
      <c r="B65">
        <v>0.78039662071194815</v>
      </c>
      <c r="C65">
        <v>0.12419240235531563</v>
      </c>
      <c r="D65">
        <v>0.29283664390715641</v>
      </c>
      <c r="E65">
        <v>5.3524389203040403</v>
      </c>
      <c r="F65">
        <v>4.6623971692465842</v>
      </c>
      <c r="G65">
        <v>6.1360020526857992</v>
      </c>
      <c r="H65">
        <v>0.87968623426106252</v>
      </c>
      <c r="I65">
        <v>0.1508088066699487</v>
      </c>
      <c r="J65">
        <v>0.33547301641779836</v>
      </c>
      <c r="K65">
        <v>5.6883938519867963</v>
      </c>
      <c r="L65">
        <v>4.8850557030165485</v>
      </c>
    </row>
    <row r="66" spans="1:12">
      <c r="A66">
        <v>5.365517527537742</v>
      </c>
      <c r="B66">
        <v>0.79363394124854791</v>
      </c>
      <c r="C66">
        <v>9.9336419171324686E-2</v>
      </c>
      <c r="D66">
        <v>0.25824684635728756</v>
      </c>
      <c r="E66">
        <v>5.1000075870118513</v>
      </c>
      <c r="F66">
        <v>4.5060048508767583</v>
      </c>
      <c r="G66">
        <v>5.7386734703757192</v>
      </c>
      <c r="H66">
        <v>0.88747699077694642</v>
      </c>
      <c r="I66">
        <v>0.12062579151366329</v>
      </c>
      <c r="J66">
        <v>0.29584702027704729</v>
      </c>
      <c r="K66">
        <v>5.4070468878576223</v>
      </c>
      <c r="L66">
        <v>4.7157761902589321</v>
      </c>
    </row>
    <row r="67" spans="1:12">
      <c r="A67">
        <v>5.033495787702873</v>
      </c>
      <c r="B67">
        <v>0.80640400816527369</v>
      </c>
      <c r="C67">
        <v>7.714712600464381E-2</v>
      </c>
      <c r="D67">
        <v>0.22399519411501453</v>
      </c>
      <c r="E67">
        <v>4.8418956590835913</v>
      </c>
      <c r="F67">
        <v>4.3402288370991196</v>
      </c>
      <c r="G67">
        <v>5.3586771120790431</v>
      </c>
      <c r="H67">
        <v>0.89492789976315579</v>
      </c>
      <c r="I67">
        <v>9.3680980399188846E-2</v>
      </c>
      <c r="J67">
        <v>0.25660840265837304</v>
      </c>
      <c r="K67">
        <v>5.1200691732846479</v>
      </c>
      <c r="L67">
        <v>4.5365002705872772</v>
      </c>
    </row>
    <row r="68" spans="1:12">
      <c r="A68">
        <v>4.7143125556576564</v>
      </c>
      <c r="B68">
        <v>0.81868028632085899</v>
      </c>
      <c r="C68">
        <v>5.7948058235892878E-2</v>
      </c>
      <c r="D68">
        <v>0.1906712699823474</v>
      </c>
      <c r="E68">
        <v>4.5805409452089947</v>
      </c>
      <c r="F68">
        <v>4.1658320687373234</v>
      </c>
      <c r="G68">
        <v>4.9964126041689223</v>
      </c>
      <c r="H68">
        <v>0.90203112540845232</v>
      </c>
      <c r="I68">
        <v>7.0367247477773343E-2</v>
      </c>
      <c r="J68">
        <v>0.2184325883254917</v>
      </c>
      <c r="K68">
        <v>4.8302808024800665</v>
      </c>
      <c r="L68">
        <v>4.3480935835935668</v>
      </c>
    </row>
    <row r="69" spans="1:12">
      <c r="A69">
        <v>4.4085642169221391</v>
      </c>
      <c r="B69">
        <v>0.83043983781068653</v>
      </c>
      <c r="C69">
        <v>4.1913405593420605E-2</v>
      </c>
      <c r="D69">
        <v>0.1588905117127975</v>
      </c>
      <c r="E69">
        <v>4.3185682906030216</v>
      </c>
      <c r="F69">
        <v>3.9838759639438068</v>
      </c>
      <c r="G69">
        <v>4.652173224303966</v>
      </c>
      <c r="H69">
        <v>0.90878091717051024</v>
      </c>
      <c r="I69">
        <v>5.0896114103124675E-2</v>
      </c>
      <c r="J69">
        <v>0.18202462141780151</v>
      </c>
      <c r="K69">
        <v>4.5406949213696137</v>
      </c>
      <c r="L69">
        <v>4.1517478809552477</v>
      </c>
    </row>
    <row r="70" spans="1:12">
      <c r="A70">
        <v>4.1167470613043662</v>
      </c>
      <c r="B70">
        <v>0.84166357456521634</v>
      </c>
      <c r="C70">
        <v>2.9046677868661448E-2</v>
      </c>
      <c r="D70">
        <v>0.1292581527821019</v>
      </c>
      <c r="E70">
        <v>4.0586746403961991</v>
      </c>
      <c r="F70">
        <v>3.7957256573877673</v>
      </c>
      <c r="G70">
        <v>4.3261433329076748</v>
      </c>
      <c r="H70">
        <v>0.91517366013906498</v>
      </c>
      <c r="I70">
        <v>3.5271842270726071E-2</v>
      </c>
      <c r="J70">
        <v>0.14807785607648352</v>
      </c>
      <c r="K70">
        <v>4.254381339100517</v>
      </c>
      <c r="L70">
        <v>3.9489851107269778</v>
      </c>
    </row>
    <row r="71" spans="1:12">
      <c r="A71">
        <v>3.8392525937999644</v>
      </c>
      <c r="B71">
        <v>0.85233643870000098</v>
      </c>
      <c r="C71">
        <v>1.9178654307268561E-2</v>
      </c>
      <c r="D71">
        <v>0.10232586961442794</v>
      </c>
      <c r="E71">
        <v>3.8034982778226016</v>
      </c>
      <c r="F71">
        <v>3.6030359407214441</v>
      </c>
      <c r="G71">
        <v>4.0183977354932008</v>
      </c>
      <c r="H71">
        <v>0.92120788753934879</v>
      </c>
      <c r="I71">
        <v>2.3288944530919991E-2</v>
      </c>
      <c r="J71">
        <v>0.11722429160201005</v>
      </c>
      <c r="K71">
        <v>3.9743130621566443</v>
      </c>
      <c r="L71">
        <v>3.7416399616198772</v>
      </c>
    </row>
    <row r="72" spans="1:12">
      <c r="A72">
        <v>3.5763648915973603</v>
      </c>
      <c r="B72">
        <v>0.86244750416933202</v>
      </c>
      <c r="C72">
        <v>1.1987898394780889E-2</v>
      </c>
      <c r="D72">
        <v>7.8545005249126554E-2</v>
      </c>
      <c r="E72">
        <v>3.5554859410660224</v>
      </c>
      <c r="F72">
        <v>3.4077140648498263</v>
      </c>
      <c r="G72">
        <v>3.7289030367536964</v>
      </c>
      <c r="H72">
        <v>0.92688425418129994</v>
      </c>
      <c r="I72">
        <v>1.4557095418970442E-2</v>
      </c>
      <c r="J72">
        <v>8.9980985589462117E-2</v>
      </c>
      <c r="K72">
        <v>3.7032121692503877</v>
      </c>
      <c r="L72">
        <v>3.531816721882012</v>
      </c>
    </row>
    <row r="73" spans="1:12">
      <c r="A73">
        <v>3.3282601076639597</v>
      </c>
      <c r="B73">
        <v>0.87198999585907822</v>
      </c>
      <c r="C73">
        <v>7.0425520481877798E-3</v>
      </c>
      <c r="D73">
        <v>5.8222288905787963E-2</v>
      </c>
      <c r="E73">
        <v>3.3167742602058712</v>
      </c>
      <c r="F73">
        <v>3.2118574924367733</v>
      </c>
      <c r="G73">
        <v>3.457520982157908</v>
      </c>
      <c r="H73">
        <v>0.93220547093808004</v>
      </c>
      <c r="I73">
        <v>8.5518828056774712E-3</v>
      </c>
      <c r="J73">
        <v>6.6699326359462754E-2</v>
      </c>
      <c r="K73">
        <v>3.4434144895219667</v>
      </c>
      <c r="L73">
        <v>3.3218184972008951</v>
      </c>
    </row>
    <row r="74" spans="1:12">
      <c r="A74">
        <v>3.0950081466827468</v>
      </c>
      <c r="B74">
        <v>0.88096122512758646</v>
      </c>
      <c r="C74">
        <v>3.8567666482633351E-3</v>
      </c>
      <c r="D74">
        <v>4.1485479056179483E-2</v>
      </c>
      <c r="E74">
        <v>3.0891015748841348</v>
      </c>
      <c r="F74">
        <v>3.0176677398490535</v>
      </c>
      <c r="G74">
        <v>3.2040137149614063</v>
      </c>
      <c r="H74">
        <v>0.93717620166742321</v>
      </c>
      <c r="I74">
        <v>4.6833329962084952E-3</v>
      </c>
      <c r="J74">
        <v>4.7525673736810013E-2</v>
      </c>
      <c r="K74">
        <v>3.1967718455301237</v>
      </c>
      <c r="L74">
        <v>3.1140502647498542</v>
      </c>
    </row>
    <row r="75" spans="1:12">
      <c r="A75">
        <v>2.8765764604762518</v>
      </c>
      <c r="B75">
        <v>0.88936244382783625</v>
      </c>
      <c r="C75">
        <v>1.950732752294056E-3</v>
      </c>
      <c r="D75">
        <v>2.8266591730660477E-2</v>
      </c>
      <c r="E75">
        <v>2.8737619505406258</v>
      </c>
      <c r="F75">
        <v>2.8273454150503983</v>
      </c>
      <c r="G75">
        <v>2.9680508093841746</v>
      </c>
      <c r="H75">
        <v>0.94180292530619258</v>
      </c>
      <c r="I75">
        <v>2.3688057636873593E-3</v>
      </c>
      <c r="J75">
        <v>3.2382145435123688E-2</v>
      </c>
      <c r="K75">
        <v>2.9646053380218995</v>
      </c>
      <c r="L75">
        <v>2.9109016746218579</v>
      </c>
    </row>
    <row r="76" spans="1:12">
      <c r="A76">
        <v>2.6728358314181602</v>
      </c>
      <c r="B76">
        <v>0.89719862186853205</v>
      </c>
      <c r="C76">
        <v>9.017721343482141E-4</v>
      </c>
      <c r="D76">
        <v>1.8308661334115784E-2</v>
      </c>
      <c r="E76">
        <v>2.6716055406974801</v>
      </c>
      <c r="F76">
        <v>2.6429758474511873</v>
      </c>
      <c r="G76">
        <v>2.7492178775095</v>
      </c>
      <c r="H76">
        <v>0.9460937671076568</v>
      </c>
      <c r="I76">
        <v>1.0950362251644294E-3</v>
      </c>
      <c r="J76">
        <v>2.0974362232737069E-2</v>
      </c>
      <c r="K76">
        <v>2.747713857238467</v>
      </c>
      <c r="L76">
        <v>2.7146202698127193</v>
      </c>
    </row>
    <row r="77" spans="1:12">
      <c r="A77">
        <v>2.4835679375502417</v>
      </c>
      <c r="B77">
        <v>0.90447815624806738</v>
      </c>
      <c r="C77">
        <v>3.7649786607484129E-4</v>
      </c>
      <c r="D77">
        <v>1.1198047662618799E-2</v>
      </c>
      <c r="E77">
        <v>2.4830802039588278</v>
      </c>
      <c r="F77">
        <v>2.4664183201230845</v>
      </c>
      <c r="G77">
        <v>2.5470264911580793</v>
      </c>
      <c r="H77">
        <v>0.95005830409493952</v>
      </c>
      <c r="I77">
        <v>4.571873385143413E-4</v>
      </c>
      <c r="J77">
        <v>1.2828458820065039E-2</v>
      </c>
      <c r="K77">
        <v>2.5464309717475575</v>
      </c>
      <c r="L77">
        <v>2.5271897586740324</v>
      </c>
    </row>
    <row r="78" spans="1:12">
      <c r="A78">
        <v>2.3084744255641669</v>
      </c>
      <c r="B78">
        <v>0.91121252209368575</v>
      </c>
      <c r="C78">
        <v>1.4007353871330947E-4</v>
      </c>
      <c r="D78">
        <v>6.4186566832309068E-3</v>
      </c>
      <c r="E78">
        <v>2.3083013395728518</v>
      </c>
      <c r="F78">
        <v>2.2992136116535584</v>
      </c>
      <c r="G78">
        <v>2.3609251127995536</v>
      </c>
      <c r="H78">
        <v>0.95370735072942048</v>
      </c>
      <c r="I78">
        <v>1.7009352278212779E-4</v>
      </c>
      <c r="J78">
        <v>7.3531990059154994E-3</v>
      </c>
      <c r="K78">
        <v>2.3607140035104921</v>
      </c>
      <c r="L78">
        <v>2.3502297501892593</v>
      </c>
    </row>
    <row r="79" spans="1:12">
      <c r="A79">
        <v>2.1471871599296835</v>
      </c>
      <c r="B79">
        <v>0.91741587846424277</v>
      </c>
      <c r="C79">
        <v>4.5737037901312832E-5</v>
      </c>
      <c r="D79">
        <v>3.4185491216066036E-3</v>
      </c>
      <c r="E79">
        <v>2.147132986983725</v>
      </c>
      <c r="F79">
        <v>2.1425232219986876</v>
      </c>
      <c r="G79">
        <v>2.1903106926488887</v>
      </c>
      <c r="H79">
        <v>0.95705273151668835</v>
      </c>
      <c r="I79">
        <v>5.5539211543563291E-5</v>
      </c>
      <c r="J79">
        <v>3.9162823692289826E-3</v>
      </c>
      <c r="K79">
        <v>2.1902446807349309</v>
      </c>
      <c r="L79">
        <v>2.1849317216750972</v>
      </c>
    </row>
    <row r="80" spans="1:12">
      <c r="A80">
        <v>1.9992792694142034</v>
      </c>
      <c r="B80">
        <v>0.92310464348406895</v>
      </c>
      <c r="C80">
        <v>1.2882980344213956E-5</v>
      </c>
      <c r="D80">
        <v>1.6754211588424865E-3</v>
      </c>
      <c r="E80">
        <v>1.9992645675968486</v>
      </c>
      <c r="F80">
        <v>1.9971088476068979</v>
      </c>
      <c r="G80">
        <v>2.0345405623090018</v>
      </c>
      <c r="H80">
        <v>0.9601070477978626</v>
      </c>
      <c r="I80">
        <v>1.5644007646335332E-5</v>
      </c>
      <c r="J80">
        <v>1.9193588016440063E-3</v>
      </c>
      <c r="K80">
        <v>2.0345226618247079</v>
      </c>
      <c r="L80">
        <v>2.0320404593406018</v>
      </c>
    </row>
    <row r="81" spans="1:12">
      <c r="A81">
        <v>1.8642765756413007</v>
      </c>
      <c r="B81">
        <v>0.92829705478302671</v>
      </c>
      <c r="C81">
        <v>3.069950907106133E-6</v>
      </c>
      <c r="D81">
        <v>7.4734892392202298E-4</v>
      </c>
      <c r="E81">
        <v>1.8642731823804397</v>
      </c>
      <c r="F81">
        <v>1.8633530919444978</v>
      </c>
      <c r="G81">
        <v>1.8929442370403042</v>
      </c>
      <c r="H81">
        <v>0.96288344633254297</v>
      </c>
      <c r="I81">
        <v>3.7278901450945831E-6</v>
      </c>
      <c r="J81">
        <v>8.561612866462364E-4</v>
      </c>
      <c r="K81">
        <v>1.8929401082660238</v>
      </c>
      <c r="L81">
        <v>1.8918816239696266</v>
      </c>
    </row>
    <row r="82" spans="1:12">
      <c r="A82">
        <v>1.741668960126288</v>
      </c>
      <c r="B82">
        <v>0.93301273230283488</v>
      </c>
      <c r="C82">
        <v>6.0537670930904131E-7</v>
      </c>
      <c r="D82">
        <v>2.9967019770555682E-4</v>
      </c>
      <c r="E82">
        <v>1.7416683085999978</v>
      </c>
      <c r="F82">
        <v>1.7413140176514239</v>
      </c>
      <c r="G82">
        <v>1.7648347258773371</v>
      </c>
      <c r="H82">
        <v>0.9653953975318168</v>
      </c>
      <c r="I82">
        <v>7.3511855302933765E-7</v>
      </c>
      <c r="J82">
        <v>3.4330152064805967E-4</v>
      </c>
      <c r="K82">
        <v>1.7648339335610717</v>
      </c>
      <c r="L82">
        <v>1.7644266900083947</v>
      </c>
    </row>
    <row r="83" spans="1:12">
      <c r="A83">
        <v>1.6309212029244673</v>
      </c>
      <c r="B83">
        <v>0.93727226142598186</v>
      </c>
      <c r="C83">
        <v>9.6348738045119977E-8</v>
      </c>
      <c r="D83">
        <v>1.0650636281224584E-4</v>
      </c>
      <c r="E83">
        <v>1.6309211014420888</v>
      </c>
      <c r="F83">
        <v>1.6307996598458185</v>
      </c>
      <c r="G83">
        <v>1.6495189371136354</v>
      </c>
      <c r="H83">
        <v>0.96765649142914434</v>
      </c>
      <c r="I83">
        <v>1.1699780287016979E-7</v>
      </c>
      <c r="J83">
        <v>1.2201345543230821E-4</v>
      </c>
      <c r="K83">
        <v>1.6495188137553374</v>
      </c>
      <c r="L83">
        <v>1.6493793245545028</v>
      </c>
    </row>
    <row r="84" spans="1:12">
      <c r="A84">
        <v>1.5314828034181356</v>
      </c>
      <c r="B84">
        <v>0.94109681525314848</v>
      </c>
      <c r="C84">
        <v>1.2031135989838572E-8</v>
      </c>
      <c r="D84">
        <v>3.3022061139633358E-5</v>
      </c>
      <c r="E84">
        <v>1.5314827909568616</v>
      </c>
      <c r="F84">
        <v>1.5314463036593435</v>
      </c>
      <c r="G84">
        <v>1.5463067514408184</v>
      </c>
      <c r="H84">
        <v>0.96968025977567018</v>
      </c>
      <c r="I84">
        <v>1.4609599517371505E-8</v>
      </c>
      <c r="J84">
        <v>3.7830000750719022E-5</v>
      </c>
      <c r="K84">
        <v>1.5463067362984171</v>
      </c>
      <c r="L84">
        <v>1.5462648533354417</v>
      </c>
    </row>
    <row r="85" spans="1:12">
      <c r="A85">
        <v>1.4427962683847815</v>
      </c>
      <c r="B85">
        <v>0.94450783583135445</v>
      </c>
      <c r="C85">
        <v>1.14156341125034E-9</v>
      </c>
      <c r="D85">
        <v>8.7720556622457934E-6</v>
      </c>
      <c r="E85">
        <v>1.442796267217102</v>
      </c>
      <c r="F85">
        <v>1.4427868276104738</v>
      </c>
      <c r="G85">
        <v>1.4545183125997445</v>
      </c>
      <c r="H85">
        <v>0.9714800330862795</v>
      </c>
      <c r="I85">
        <v>1.3862185811994726E-9</v>
      </c>
      <c r="J85">
        <v>1.0049247710035335E-5</v>
      </c>
      <c r="K85">
        <v>1.4545183111811824</v>
      </c>
      <c r="L85">
        <v>1.4545074814455252</v>
      </c>
    </row>
    <row r="86" spans="1:12">
      <c r="A86">
        <v>1.3643033243307463</v>
      </c>
      <c r="B86">
        <v>0.94752679521804806</v>
      </c>
      <c r="C86">
        <v>7.9374860466482361E-11</v>
      </c>
      <c r="D86">
        <v>1.9561664722680084E-6</v>
      </c>
      <c r="E86">
        <v>1.3643033242502798</v>
      </c>
      <c r="F86">
        <v>1.364301263936077</v>
      </c>
      <c r="G86">
        <v>1.3734890558595283</v>
      </c>
      <c r="H86">
        <v>0.97306884204196997</v>
      </c>
      <c r="I86">
        <v>9.6386153738264796E-11</v>
      </c>
      <c r="J86">
        <v>2.2409800164052317E-6</v>
      </c>
      <c r="K86">
        <v>1.3734890557617905</v>
      </c>
      <c r="L86">
        <v>1.3734866930503664</v>
      </c>
    </row>
    <row r="87" spans="1:12">
      <c r="A87">
        <v>1.2954484881909223</v>
      </c>
      <c r="B87">
        <v>0.95017505814650283</v>
      </c>
      <c r="C87">
        <v>3.8818080512216065E-12</v>
      </c>
      <c r="D87">
        <v>3.5783797569487342E-7</v>
      </c>
      <c r="E87">
        <v>1.2954484881870405</v>
      </c>
      <c r="F87">
        <v>1.2954481175594972</v>
      </c>
      <c r="G87">
        <v>1.3025719663559827</v>
      </c>
      <c r="H87">
        <v>0.97445937320870613</v>
      </c>
      <c r="I87">
        <v>4.7137411695416237E-12</v>
      </c>
      <c r="J87">
        <v>4.0993839942127659E-7</v>
      </c>
      <c r="K87">
        <v>1.3025719663512689</v>
      </c>
      <c r="L87">
        <v>1.3025715414674164</v>
      </c>
    </row>
    <row r="88" spans="1:12">
      <c r="A88">
        <v>1.2356794359941148</v>
      </c>
      <c r="B88">
        <v>0.95247386784638011</v>
      </c>
      <c r="C88">
        <v>0</v>
      </c>
      <c r="D88">
        <v>5.2310405564542526E-8</v>
      </c>
      <c r="E88">
        <v>1.2356794359941148</v>
      </c>
      <c r="F88">
        <v>1.2356793824869794</v>
      </c>
      <c r="G88">
        <v>1.2411365559871226</v>
      </c>
      <c r="H88">
        <v>0.97566398909829166</v>
      </c>
      <c r="I88">
        <v>0</v>
      </c>
      <c r="J88">
        <v>5.9926685781644452E-8</v>
      </c>
      <c r="K88">
        <v>1.2411365559871226</v>
      </c>
      <c r="L88">
        <v>1.2411364946622121</v>
      </c>
    </row>
    <row r="89" spans="1:12">
      <c r="A89">
        <v>1.184443690369813</v>
      </c>
      <c r="B89">
        <v>0.95444447344731476</v>
      </c>
      <c r="C89">
        <v>0</v>
      </c>
      <c r="D89">
        <v>5.9327597932954741E-9</v>
      </c>
      <c r="E89">
        <v>1.184443690369813</v>
      </c>
      <c r="F89">
        <v>1.1844436843554607</v>
      </c>
      <c r="G89">
        <v>1.1885641175494934</v>
      </c>
      <c r="H89">
        <v>0.97669482122451967</v>
      </c>
      <c r="I89">
        <v>0</v>
      </c>
      <c r="J89">
        <v>6.7965565954583323E-9</v>
      </c>
      <c r="K89">
        <v>1.1885641175494934</v>
      </c>
      <c r="L89">
        <v>1.1885641106576317</v>
      </c>
    </row>
    <row r="90" spans="1:12">
      <c r="A90">
        <v>1.1411813852195392</v>
      </c>
      <c r="B90">
        <v>0.95610840826078691</v>
      </c>
      <c r="C90">
        <v>0</v>
      </c>
      <c r="D90">
        <v>5.0482599288469326E-10</v>
      </c>
      <c r="E90">
        <v>1.1411813852195392</v>
      </c>
      <c r="F90">
        <v>1.1411813847147132</v>
      </c>
      <c r="G90">
        <v>1.1442390401786189</v>
      </c>
      <c r="H90">
        <v>0.97756394038865446</v>
      </c>
      <c r="I90">
        <v>0</v>
      </c>
      <c r="J90">
        <v>5.7832754924220511E-10</v>
      </c>
      <c r="K90">
        <v>1.1442390401786189</v>
      </c>
      <c r="L90">
        <v>1.1442390396002913</v>
      </c>
    </row>
    <row r="91" spans="1:12">
      <c r="A91">
        <v>1.1053143726462753</v>
      </c>
      <c r="B91">
        <v>0.95748790874437395</v>
      </c>
      <c r="C91">
        <v>0</v>
      </c>
      <c r="D91">
        <v>0</v>
      </c>
      <c r="E91">
        <v>1.1053143726462753</v>
      </c>
      <c r="F91">
        <v>1.1053143726462753</v>
      </c>
      <c r="G91">
        <v>1.1075364669615235</v>
      </c>
      <c r="H91">
        <v>0.97828359868702885</v>
      </c>
      <c r="I91">
        <v>0</v>
      </c>
      <c r="J91">
        <v>0</v>
      </c>
      <c r="K91">
        <v>1.1075364669615235</v>
      </c>
      <c r="L91">
        <v>1.1075364669615235</v>
      </c>
    </row>
    <row r="92" spans="1:12">
      <c r="A92">
        <v>1.0762328319774825</v>
      </c>
      <c r="B92">
        <v>0.95860642953932751</v>
      </c>
      <c r="C92">
        <v>0</v>
      </c>
      <c r="D92">
        <v>0</v>
      </c>
      <c r="E92">
        <v>1.0762328319774825</v>
      </c>
      <c r="F92">
        <v>1.0762328319774825</v>
      </c>
      <c r="G92">
        <v>1.0778074669728968</v>
      </c>
      <c r="H92">
        <v>0.9788665202554333</v>
      </c>
      <c r="I92">
        <v>0</v>
      </c>
      <c r="J92">
        <v>0</v>
      </c>
      <c r="K92">
        <v>1.0778074669728968</v>
      </c>
      <c r="L92">
        <v>1.0778074669728968</v>
      </c>
    </row>
    <row r="93" spans="1:12">
      <c r="A93">
        <v>1.0532818645498425</v>
      </c>
      <c r="B93">
        <v>0.95948915905577525</v>
      </c>
      <c r="C93">
        <v>0</v>
      </c>
      <c r="D93">
        <v>0</v>
      </c>
      <c r="E93">
        <v>1.0532818645498425</v>
      </c>
      <c r="F93">
        <v>1.0532818645498425</v>
      </c>
      <c r="G93">
        <v>1.0543642266031572</v>
      </c>
      <c r="H93">
        <v>0.97932619163523216</v>
      </c>
      <c r="I93">
        <v>0</v>
      </c>
      <c r="J93">
        <v>0</v>
      </c>
      <c r="K93">
        <v>1.0543642266031572</v>
      </c>
      <c r="L93">
        <v>1.0543642266031572</v>
      </c>
    </row>
    <row r="94" spans="1:12">
      <c r="A94">
        <v>1.0357520727878025</v>
      </c>
      <c r="B94">
        <v>0.9601633818158537</v>
      </c>
      <c r="C94">
        <v>0</v>
      </c>
      <c r="D94">
        <v>0</v>
      </c>
      <c r="E94">
        <v>1.0357520727878025</v>
      </c>
      <c r="F94">
        <v>1.0357520727878025</v>
      </c>
      <c r="G94">
        <v>1.0364693012766533</v>
      </c>
      <c r="H94">
        <v>0.97967707252398717</v>
      </c>
      <c r="I94">
        <v>0</v>
      </c>
      <c r="J94">
        <v>0</v>
      </c>
      <c r="K94">
        <v>1.0364693012766533</v>
      </c>
      <c r="L94">
        <v>1.0364693012766533</v>
      </c>
    </row>
    <row r="95" spans="1:12">
      <c r="A95">
        <v>1.0228774732290584</v>
      </c>
      <c r="B95">
        <v>0.96065855872195915</v>
      </c>
      <c r="C95">
        <v>0</v>
      </c>
      <c r="D95">
        <v>0</v>
      </c>
      <c r="E95">
        <v>1.0228774732290584</v>
      </c>
      <c r="F95">
        <v>1.0228774732290584</v>
      </c>
      <c r="G95">
        <v>1.0233322560100981</v>
      </c>
      <c r="H95">
        <v>0.97993466164686083</v>
      </c>
      <c r="I95">
        <v>0</v>
      </c>
      <c r="J95">
        <v>0</v>
      </c>
      <c r="K95">
        <v>1.0233322560100981</v>
      </c>
      <c r="L95">
        <v>1.0233322560100981</v>
      </c>
    </row>
    <row r="96" spans="1:12">
      <c r="A96">
        <v>1.0137528931030484</v>
      </c>
      <c r="B96">
        <v>0.96100950411142116</v>
      </c>
      <c r="C96">
        <v>0</v>
      </c>
      <c r="D96">
        <v>0</v>
      </c>
      <c r="E96">
        <v>1.0137528931030484</v>
      </c>
      <c r="F96">
        <v>1.0137528931030484</v>
      </c>
      <c r="G96">
        <v>1.0140225576736963</v>
      </c>
      <c r="H96">
        <v>0.98011720475149611</v>
      </c>
      <c r="I96">
        <v>0</v>
      </c>
      <c r="J96">
        <v>0</v>
      </c>
      <c r="K96">
        <v>1.0140225576736963</v>
      </c>
      <c r="L96">
        <v>1.0140225576736963</v>
      </c>
    </row>
    <row r="97" spans="1:12">
      <c r="A97">
        <v>1</v>
      </c>
      <c r="B97">
        <v>0.96153846153846145</v>
      </c>
      <c r="C97">
        <v>0</v>
      </c>
      <c r="D97">
        <v>0</v>
      </c>
      <c r="E97">
        <v>1</v>
      </c>
      <c r="F97">
        <v>1</v>
      </c>
      <c r="G97">
        <v>1</v>
      </c>
      <c r="H97">
        <v>0.98039215686274506</v>
      </c>
      <c r="I97">
        <v>0</v>
      </c>
      <c r="J97">
        <v>0</v>
      </c>
      <c r="K97">
        <v>1</v>
      </c>
      <c r="L9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9E5D-514E-497C-BADE-73D1A5313122}">
  <dimension ref="A1:J97"/>
  <sheetViews>
    <sheetView workbookViewId="0"/>
  </sheetViews>
  <sheetFormatPr defaultRowHeight="15"/>
  <cols>
    <col min="7" max="9" width="12" bestFit="1" customWidth="1"/>
  </cols>
  <sheetData>
    <row r="1" spans="1:10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</row>
    <row r="2" spans="1:10">
      <c r="A2">
        <v>23.388520291803882</v>
      </c>
      <c r="B2">
        <v>35.515905354768329</v>
      </c>
      <c r="C2">
        <v>0.10044152723831024</v>
      </c>
      <c r="D2">
        <v>0.30360969892610978</v>
      </c>
      <c r="E2">
        <v>0.75861501640068596</v>
      </c>
      <c r="F2">
        <v>0.8690676974581879</v>
      </c>
      <c r="G2">
        <v>8.4267873128153301</v>
      </c>
      <c r="H2">
        <v>9.152588227256711</v>
      </c>
      <c r="I2">
        <v>6.2379528487291687</v>
      </c>
      <c r="J2">
        <v>6.5968829248638094</v>
      </c>
    </row>
    <row r="3" spans="1:10">
      <c r="A3">
        <v>23.289343870542318</v>
      </c>
      <c r="B3">
        <v>35.214211169721267</v>
      </c>
      <c r="C3">
        <v>0.10425600497913967</v>
      </c>
      <c r="D3">
        <v>0.30952527118193451</v>
      </c>
      <c r="E3">
        <v>0.75857637815476953</v>
      </c>
      <c r="F3">
        <v>0.86902343356848566</v>
      </c>
      <c r="G3">
        <v>8.4265427352246736</v>
      </c>
      <c r="H3">
        <v>9.1523106302596915</v>
      </c>
      <c r="I3">
        <v>6.2378455223402618</v>
      </c>
      <c r="J3">
        <v>6.5967659920003108</v>
      </c>
    </row>
    <row r="4" spans="1:10">
      <c r="A4">
        <v>23.186289796840644</v>
      </c>
      <c r="B4">
        <v>34.906583110114575</v>
      </c>
      <c r="C4">
        <v>0.10821962319843481</v>
      </c>
      <c r="D4">
        <v>0.31555719391932058</v>
      </c>
      <c r="E4">
        <v>0.75853264203513171</v>
      </c>
      <c r="F4">
        <v>0.86897332956583928</v>
      </c>
      <c r="G4">
        <v>8.4262658876356582</v>
      </c>
      <c r="H4">
        <v>9.1519964069163677</v>
      </c>
      <c r="I4">
        <v>6.2377240324578871</v>
      </c>
      <c r="J4">
        <v>6.5966336279544286</v>
      </c>
    </row>
    <row r="5" spans="1:10">
      <c r="A5">
        <v>23.079215828725673</v>
      </c>
      <c r="B5">
        <v>34.592920287978274</v>
      </c>
      <c r="C5">
        <v>0.11233785274131836</v>
      </c>
      <c r="D5">
        <v>0.32170744533375795</v>
      </c>
      <c r="E5">
        <v>0.75848313579057403</v>
      </c>
      <c r="F5">
        <v>0.86891661532075137</v>
      </c>
      <c r="G5">
        <v>8.4259525144158065</v>
      </c>
      <c r="H5">
        <v>9.1516407271790818</v>
      </c>
      <c r="I5">
        <v>6.237586510511008</v>
      </c>
      <c r="J5">
        <v>6.5964837969230743</v>
      </c>
    </row>
    <row r="6" spans="1:10">
      <c r="A6">
        <v>22.967975672619069</v>
      </c>
      <c r="B6">
        <v>34.273121973552875</v>
      </c>
      <c r="C6">
        <v>0.11661632028388003</v>
      </c>
      <c r="D6">
        <v>0.32797800051856962</v>
      </c>
      <c r="E6">
        <v>0.75842709862068847</v>
      </c>
      <c r="F6">
        <v>0.86885241926194468</v>
      </c>
      <c r="G6">
        <v>8.4255977993163498</v>
      </c>
      <c r="H6">
        <v>9.1512381247363415</v>
      </c>
      <c r="I6">
        <v>6.2374308415614124</v>
      </c>
      <c r="J6">
        <v>6.5963141946903292</v>
      </c>
    </row>
    <row r="7" spans="1:10">
      <c r="A7">
        <v>22.852419017208938</v>
      </c>
      <c r="B7">
        <v>33.947087841704452</v>
      </c>
      <c r="C7">
        <v>0.12106080703042355</v>
      </c>
      <c r="D7">
        <v>0.33437082663324469</v>
      </c>
      <c r="E7">
        <v>0.75836366954021983</v>
      </c>
      <c r="F7">
        <v>0.86877975504660065</v>
      </c>
      <c r="G7">
        <v>8.4251962917878913</v>
      </c>
      <c r="H7">
        <v>9.1507824133921183</v>
      </c>
      <c r="I7">
        <v>6.2372546318631663</v>
      </c>
      <c r="J7">
        <v>6.5961222132849926</v>
      </c>
    </row>
    <row r="8" spans="1:10">
      <c r="A8">
        <v>22.732391590645747</v>
      </c>
      <c r="B8">
        <v>33.614718248354897</v>
      </c>
      <c r="C8">
        <v>0.12567724651362322</v>
      </c>
      <c r="D8">
        <v>0.3408878774832359</v>
      </c>
      <c r="E8">
        <v>0.75829187422238276</v>
      </c>
      <c r="F8">
        <v>0.86869750648809352</v>
      </c>
      <c r="G8">
        <v>8.424741823658799</v>
      </c>
      <c r="H8">
        <v>9.1502665925103415</v>
      </c>
      <c r="I8">
        <v>6.2370551721624494</v>
      </c>
      <c r="J8">
        <v>6.5959049009977413</v>
      </c>
    </row>
    <row r="9" spans="1:10">
      <c r="A9">
        <v>22.607735244217881</v>
      </c>
      <c r="B9">
        <v>33.275914539782853</v>
      </c>
      <c r="C9">
        <v>0.13047172137623342</v>
      </c>
      <c r="D9">
        <v>0.34753108745523675</v>
      </c>
      <c r="E9">
        <v>0.7582106101245305</v>
      </c>
      <c r="F9">
        <v>0.86860441051598691</v>
      </c>
      <c r="G9">
        <v>8.4242274149292555</v>
      </c>
      <c r="H9">
        <v>9.1496827401098351</v>
      </c>
      <c r="I9">
        <v>6.2368293961817223</v>
      </c>
      <c r="J9">
        <v>6.5956589171523348</v>
      </c>
    </row>
    <row r="10" spans="1:10">
      <c r="A10">
        <v>22.478288065968623</v>
      </c>
      <c r="B10">
        <v>32.930579397851972</v>
      </c>
      <c r="C10">
        <v>0.13545045900120489</v>
      </c>
      <c r="D10">
        <v>0.35430236474799914</v>
      </c>
      <c r="E10">
        <v>0.75811862967479127</v>
      </c>
      <c r="F10">
        <v>0.8684990379146833</v>
      </c>
      <c r="G10">
        <v>8.4236451672763142</v>
      </c>
      <c r="H10">
        <v>9.1490218920166839</v>
      </c>
      <c r="I10">
        <v>6.2365738336607492</v>
      </c>
      <c r="J10">
        <v>6.595380480947231</v>
      </c>
    </row>
    <row r="11" spans="1:10">
      <c r="A11">
        <v>22.343884528040888</v>
      </c>
      <c r="B11">
        <v>32.578617224425635</v>
      </c>
      <c r="C11">
        <v>0.14061982584457933</v>
      </c>
      <c r="D11">
        <v>0.36120358383479012</v>
      </c>
      <c r="E11">
        <v>0.75801452127056723</v>
      </c>
      <c r="F11">
        <v>0.86837977155534563</v>
      </c>
      <c r="G11">
        <v>8.4229861436888509</v>
      </c>
      <c r="H11">
        <v>9.1482739052810018</v>
      </c>
      <c r="I11">
        <v>6.2362845572462398</v>
      </c>
      <c r="J11">
        <v>6.5950653135963186</v>
      </c>
    </row>
    <row r="12" spans="1:10">
      <c r="A12">
        <v>22.204355671877234</v>
      </c>
      <c r="B12">
        <v>32.219934568428769</v>
      </c>
      <c r="C12">
        <v>0.14598632031241221</v>
      </c>
      <c r="D12">
        <v>0.36823657708963065</v>
      </c>
      <c r="E12">
        <v>0.75789668780882569</v>
      </c>
      <c r="F12">
        <v>0.86824478180024545</v>
      </c>
      <c r="G12">
        <v>8.4222402324539871</v>
      </c>
      <c r="H12">
        <v>9.1474273038416705</v>
      </c>
      <c r="I12">
        <v>6.2359571224315502</v>
      </c>
      <c r="J12">
        <v>6.5947085728991048</v>
      </c>
    </row>
    <row r="13" spans="1:10">
      <c r="A13">
        <v>22.059529335758995</v>
      </c>
      <c r="B13">
        <v>31.854440599213483</v>
      </c>
      <c r="C13">
        <v>0.15155656400926754</v>
      </c>
      <c r="D13">
        <v>0.37540312550561672</v>
      </c>
      <c r="E13">
        <v>0.75776332243360156</v>
      </c>
      <c r="F13">
        <v>0.86809199871915566</v>
      </c>
      <c r="G13">
        <v>8.4213959934967768</v>
      </c>
      <c r="H13">
        <v>9.1464691041735442</v>
      </c>
      <c r="I13">
        <v>6.2355864996459367</v>
      </c>
      <c r="J13">
        <v>6.5943047792594776</v>
      </c>
    </row>
    <row r="14" spans="1:10">
      <c r="A14">
        <v>21.909230429536798</v>
      </c>
      <c r="B14">
        <v>31.482047630072106</v>
      </c>
      <c r="C14">
        <v>0.15733729117165973</v>
      </c>
      <c r="D14">
        <v>0.38270494842995739</v>
      </c>
      <c r="E14">
        <v>0.75761238114775209</v>
      </c>
      <c r="F14">
        <v>0.86791908071343649</v>
      </c>
      <c r="G14">
        <v>8.4204404848297632</v>
      </c>
      <c r="H14">
        <v>9.1453846183741518</v>
      </c>
      <c r="I14">
        <v>6.2351669974789328</v>
      </c>
      <c r="J14">
        <v>6.5938477320484594</v>
      </c>
    </row>
    <row r="15" spans="1:10">
      <c r="A15">
        <v>21.753281261781982</v>
      </c>
      <c r="B15">
        <v>31.10267169591269</v>
      </c>
      <c r="C15">
        <v>0.16333533608530648</v>
      </c>
      <c r="D15">
        <v>0.39014369223700474</v>
      </c>
      <c r="E15">
        <v>0.75744155189342799</v>
      </c>
      <c r="F15">
        <v>0.86772337909469155</v>
      </c>
      <c r="G15">
        <v>8.4193590665971172</v>
      </c>
      <c r="H15">
        <v>9.1441572318393121</v>
      </c>
      <c r="I15">
        <v>6.2346921758976137</v>
      </c>
      <c r="J15">
        <v>6.5933304150670686</v>
      </c>
    </row>
    <row r="16" spans="1:10">
      <c r="A16">
        <v>21.591501924969577</v>
      </c>
      <c r="B16">
        <v>30.716233189262006</v>
      </c>
      <c r="C16">
        <v>0.16955761827039906</v>
      </c>
      <c r="D16">
        <v>0.39772091785760644</v>
      </c>
      <c r="E16">
        <v>0.75724821965867106</v>
      </c>
      <c r="F16">
        <v>0.86750189811096157</v>
      </c>
      <c r="G16">
        <v>8.418135179896753</v>
      </c>
      <c r="H16">
        <v>9.1427681523360569</v>
      </c>
      <c r="I16">
        <v>6.2341547481714361</v>
      </c>
      <c r="J16">
        <v>6.5927448897097527</v>
      </c>
    </row>
    <row r="17" spans="1:10">
      <c r="A17">
        <v>21.423710744682602</v>
      </c>
      <c r="B17">
        <v>30.322657558881222</v>
      </c>
      <c r="C17">
        <v>0.17601112520451345</v>
      </c>
      <c r="D17">
        <v>0.40543808708075912</v>
      </c>
      <c r="E17">
        <v>0.75702942711569088</v>
      </c>
      <c r="F17">
        <v>0.86725124985402224</v>
      </c>
      <c r="G17">
        <v>8.416750097231521</v>
      </c>
      <c r="H17">
        <v>9.1411961269058821</v>
      </c>
      <c r="I17">
        <v>6.2335464700598706</v>
      </c>
      <c r="J17">
        <v>6.5920821742553706</v>
      </c>
    </row>
    <row r="18" spans="1:10">
      <c r="A18">
        <v>21.249724799197043</v>
      </c>
      <c r="B18">
        <v>29.921876075360963</v>
      </c>
      <c r="C18">
        <v>0.1827028923385734</v>
      </c>
      <c r="D18">
        <v>0.41329654754194067</v>
      </c>
      <c r="E18">
        <v>0.75678183023953083</v>
      </c>
      <c r="F18">
        <v>0.86696760341622425</v>
      </c>
      <c r="G18">
        <v>8.4151826410750985</v>
      </c>
      <c r="H18">
        <v>9.1394171226181733</v>
      </c>
      <c r="I18">
        <v>6.2328580146399766</v>
      </c>
      <c r="J18">
        <v>6.5913321075189835</v>
      </c>
    </row>
    <row r="19" spans="1:10">
      <c r="A19">
        <v>21.069360516157321</v>
      </c>
      <c r="B19">
        <v>29.513826668094143</v>
      </c>
      <c r="C19">
        <v>0.1896399801477936</v>
      </c>
      <c r="D19">
        <v>0.42129751631187828</v>
      </c>
      <c r="E19">
        <v>0.7565016482938014</v>
      </c>
      <c r="F19">
        <v>0.86664662759425892</v>
      </c>
      <c r="G19">
        <v>8.4134088666386937</v>
      </c>
      <c r="H19">
        <v>9.1374039667428164</v>
      </c>
      <c r="I19">
        <v>6.2320788309533484</v>
      </c>
      <c r="J19">
        <v>6.5904831948826228</v>
      </c>
    </row>
    <row r="20" spans="1:10">
      <c r="A20">
        <v>20.882434353372414</v>
      </c>
      <c r="B20">
        <v>29.098454837994819</v>
      </c>
      <c r="C20">
        <v>0.19682944794721302</v>
      </c>
      <c r="D20">
        <v>0.42944206200010038</v>
      </c>
      <c r="E20">
        <v>0.75618460750293648</v>
      </c>
      <c r="F20">
        <v>0.86628342636021982</v>
      </c>
      <c r="G20">
        <v>8.4114017044900695</v>
      </c>
      <c r="H20">
        <v>9.1351259414209665</v>
      </c>
      <c r="I20">
        <v>6.2311969844323976</v>
      </c>
      <c r="J20">
        <v>6.5895224344846497</v>
      </c>
    </row>
    <row r="21" spans="1:10">
      <c r="A21">
        <v>20.688763571039182</v>
      </c>
      <c r="B21">
        <v>28.675714650224471</v>
      </c>
      <c r="C21">
        <v>0.20427832419079894</v>
      </c>
      <c r="D21">
        <v>0.43773108528971505</v>
      </c>
      <c r="E21">
        <v>0.75582587765813392</v>
      </c>
      <c r="F21">
        <v>0.86587246623750647</v>
      </c>
      <c r="G21">
        <v>8.4091305582072895</v>
      </c>
      <c r="H21">
        <v>9.1325483273841677</v>
      </c>
      <c r="I21">
        <v>6.2301989768235568</v>
      </c>
      <c r="J21">
        <v>6.5884351210838794</v>
      </c>
    </row>
    <row r="22" spans="1:10">
      <c r="A22">
        <v>20.488167102915728</v>
      </c>
      <c r="B22">
        <v>28.245569810988123</v>
      </c>
      <c r="C22">
        <v>0.21199357296477794</v>
      </c>
      <c r="D22">
        <v>0.44616529782376113</v>
      </c>
      <c r="E22">
        <v>0.75542000082714833</v>
      </c>
      <c r="F22">
        <v>0.86540749463092048</v>
      </c>
      <c r="G22">
        <v>8.4065608517472725</v>
      </c>
      <c r="H22">
        <v>9.1296318907073868</v>
      </c>
      <c r="I22">
        <v>6.2290695430578804</v>
      </c>
      <c r="J22">
        <v>6.5872046248243024</v>
      </c>
    </row>
    <row r="23" spans="1:10">
      <c r="A23">
        <v>20.280466534104828</v>
      </c>
      <c r="B23">
        <v>27.807994832152673</v>
      </c>
      <c r="C23">
        <v>0.21998205638058177</v>
      </c>
      <c r="D23">
        <v>0.45474519936955426</v>
      </c>
      <c r="E23">
        <v>0.75496081125712811</v>
      </c>
      <c r="F23">
        <v>0.86488144806752942</v>
      </c>
      <c r="G23">
        <v>8.403653520677544</v>
      </c>
      <c r="H23">
        <v>9.1263323059842634</v>
      </c>
      <c r="I23">
        <v>6.2277914222267743</v>
      </c>
      <c r="J23">
        <v>6.5858121418084998</v>
      </c>
    </row>
    <row r="24" spans="1:10">
      <c r="A24">
        <v>20.0654871931436</v>
      </c>
      <c r="B24">
        <v>27.362976286998997</v>
      </c>
      <c r="C24">
        <v>0.22825049257139829</v>
      </c>
      <c r="D24">
        <v>0.46347105319609694</v>
      </c>
      <c r="E24">
        <v>0.75444134547587205</v>
      </c>
      <c r="F24">
        <v>0.86428634920886671</v>
      </c>
      <c r="G24">
        <v>8.4003644408643918</v>
      </c>
      <c r="H24">
        <v>9.1225995086911986</v>
      </c>
      <c r="I24">
        <v>6.2263450995013017</v>
      </c>
      <c r="J24">
        <v>6.5842364130409798</v>
      </c>
    </row>
    <row r="25" spans="1:10">
      <c r="A25">
        <v>19.843059366005182</v>
      </c>
      <c r="B25">
        <v>26.910514159825151</v>
      </c>
      <c r="C25">
        <v>0.23680540899979896</v>
      </c>
      <c r="D25">
        <v>0.47234285961127043</v>
      </c>
      <c r="E25">
        <v>0.75385374151199014</v>
      </c>
      <c r="F25">
        <v>0.86361319139776638</v>
      </c>
      <c r="G25">
        <v>8.3966437876416187</v>
      </c>
      <c r="H25">
        <v>9.1183769688714094</v>
      </c>
      <c r="I25">
        <v>6.2247085154876221</v>
      </c>
      <c r="J25">
        <v>6.5824534079279111</v>
      </c>
    </row>
    <row r="26" spans="1:10">
      <c r="A26">
        <v>19.613019639372471</v>
      </c>
      <c r="B26">
        <v>26.450623291346407</v>
      </c>
      <c r="C26">
        <v>0.24565309079336484</v>
      </c>
      <c r="D26">
        <v>0.48136032762065761</v>
      </c>
      <c r="E26">
        <v>0.75318912607102761</v>
      </c>
      <c r="F26">
        <v>0.86285180940757988</v>
      </c>
      <c r="G26">
        <v>8.3924353179149538</v>
      </c>
      <c r="H26">
        <v>9.1136008776377828</v>
      </c>
      <c r="I26">
        <v>6.2228567391391501</v>
      </c>
      <c r="J26">
        <v>6.5804359681160598</v>
      </c>
    </row>
    <row r="27" spans="1:10">
      <c r="A27">
        <v>19.375212380110661</v>
      </c>
      <c r="B27">
        <v>25.983334920862792</v>
      </c>
      <c r="C27">
        <v>0.25479952384189597</v>
      </c>
      <c r="D27">
        <v>0.49052284468896379</v>
      </c>
      <c r="E27">
        <v>0.75243748842625136</v>
      </c>
      <c r="F27">
        <v>0.86199073497173784</v>
      </c>
      <c r="G27">
        <v>8.3876755671087579</v>
      </c>
      <c r="H27">
        <v>9.108199237387538</v>
      </c>
      <c r="I27">
        <v>6.2207615999503183</v>
      </c>
      <c r="J27">
        <v>6.5781534070257166</v>
      </c>
    </row>
    <row r="28" spans="1:10">
      <c r="A28">
        <v>19.129491357208266</v>
      </c>
      <c r="B28">
        <v>25.508698324958761</v>
      </c>
      <c r="C28">
        <v>0.26425033241506501</v>
      </c>
      <c r="D28">
        <v>0.49982944460865064</v>
      </c>
      <c r="E28">
        <v>0.75158753971444303</v>
      </c>
      <c r="F28">
        <v>0.86101703559331844</v>
      </c>
      <c r="G28">
        <v>8.382292952360805</v>
      </c>
      <c r="H28">
        <v>9.1020908460750221</v>
      </c>
      <c r="I28">
        <v>6.2183912747405046</v>
      </c>
      <c r="J28">
        <v>6.5755710599820141</v>
      </c>
    </row>
    <row r="29" spans="1:10">
      <c r="A29">
        <v>18.875721511536398</v>
      </c>
      <c r="B29">
        <v>25.026782551034749</v>
      </c>
      <c r="C29">
        <v>0.27401071109475228</v>
      </c>
      <c r="D29">
        <v>0.50927877350912154</v>
      </c>
      <c r="E29">
        <v>0.75062655627538888</v>
      </c>
      <c r="F29">
        <v>0.85991613507511278</v>
      </c>
      <c r="G29">
        <v>8.3762067729564027</v>
      </c>
      <c r="H29">
        <v>9.0951841654456054</v>
      </c>
      <c r="I29">
        <v>6.2157098239063036</v>
      </c>
      <c r="J29">
        <v>6.5726497793845553</v>
      </c>
    </row>
    <row r="30" spans="1:10">
      <c r="A30">
        <v>18.613780877550646</v>
      </c>
      <c r="B30">
        <v>24.537678242217492</v>
      </c>
      <c r="C30">
        <v>0.28408535086343512</v>
      </c>
      <c r="D30">
        <v>0.51886905407416584</v>
      </c>
      <c r="E30">
        <v>0.74954020564774748</v>
      </c>
      <c r="F30">
        <v>0.85867161418087035</v>
      </c>
      <c r="G30">
        <v>8.3693260987151437</v>
      </c>
      <c r="H30">
        <v>9.0873760628526057</v>
      </c>
      <c r="I30">
        <v>6.2126766715843491</v>
      </c>
      <c r="J30">
        <v>6.5693453688858234</v>
      </c>
    </row>
    <row r="31" spans="1:10">
      <c r="A31">
        <v>18.343562659484295</v>
      </c>
      <c r="B31">
        <v>24.041499548127824</v>
      </c>
      <c r="C31">
        <v>0.29447835925060251</v>
      </c>
      <c r="D31">
        <v>0.52859804807592403</v>
      </c>
      <c r="E31">
        <v>0.74831235384536621</v>
      </c>
      <c r="F31">
        <v>0.85726498985147326</v>
      </c>
      <c r="G31">
        <v>8.3615485369694351</v>
      </c>
      <c r="H31">
        <v>9.0785504162383379</v>
      </c>
      <c r="I31">
        <v>6.2092460237390252</v>
      </c>
      <c r="J31">
        <v>6.5656079500896745</v>
      </c>
    </row>
    <row r="32" spans="1:10">
      <c r="A32">
        <v>18.064977462608983</v>
      </c>
      <c r="B32">
        <v>23.538386113574845</v>
      </c>
      <c r="C32">
        <v>0.30519317451503758</v>
      </c>
      <c r="D32">
        <v>0.53846301738088442</v>
      </c>
      <c r="E32">
        <v>0.74692485260233477</v>
      </c>
      <c r="F32">
        <v>0.85567547147333345</v>
      </c>
      <c r="G32">
        <v>8.3527588689909482</v>
      </c>
      <c r="H32">
        <v>9.0685765721613834</v>
      </c>
      <c r="I32">
        <v>6.205366217787196</v>
      </c>
      <c r="J32">
        <v>6.5613812548519803</v>
      </c>
    </row>
    <row r="33" spans="1:10">
      <c r="A33">
        <v>17.777955677722563</v>
      </c>
      <c r="B33">
        <v>23.028505134471349</v>
      </c>
      <c r="C33">
        <v>0.31623247393374609</v>
      </c>
      <c r="D33">
        <v>0.54846068363781575</v>
      </c>
      <c r="E33">
        <v>0.74535730541192469</v>
      </c>
      <c r="F33">
        <v>0.85387969285311793</v>
      </c>
      <c r="G33">
        <v>8.3428275473426119</v>
      </c>
      <c r="H33">
        <v>9.0573076475259064</v>
      </c>
      <c r="I33">
        <v>6.2009789970218119</v>
      </c>
      <c r="J33">
        <v>6.5566018358950551</v>
      </c>
    </row>
    <row r="34" spans="1:10">
      <c r="A34">
        <v>17.482450014117884</v>
      </c>
      <c r="B34">
        <v>22.512053467109848</v>
      </c>
      <c r="C34">
        <v>0.32759807638007987</v>
      </c>
      <c r="D34">
        <v>0.55858718691941389</v>
      </c>
      <c r="E34">
        <v>0.74358681141962291</v>
      </c>
      <c r="F34">
        <v>0.85185141882216908</v>
      </c>
      <c r="G34">
        <v>8.331609046804024</v>
      </c>
      <c r="H34">
        <v>9.0445786670827513</v>
      </c>
      <c r="I34">
        <v>6.1960187028306279</v>
      </c>
      <c r="J34">
        <v>6.5511981881725738</v>
      </c>
    </row>
    <row r="35" spans="1:10">
      <c r="A35">
        <v>17.178438172848349</v>
      </c>
      <c r="B35">
        <v>21.989259773391257</v>
      </c>
      <c r="C35">
        <v>0.33929083950583128</v>
      </c>
      <c r="D35">
        <v>0.56883804365899404</v>
      </c>
      <c r="E35">
        <v>0.74158768659602325</v>
      </c>
      <c r="F35">
        <v>0.8495612258127816</v>
      </c>
      <c r="G35">
        <v>8.3189400634207757</v>
      </c>
      <c r="H35">
        <v>9.0302045310383203</v>
      </c>
      <c r="I35">
        <v>6.1904113775719978</v>
      </c>
      <c r="J35">
        <v>6.5450897732932454</v>
      </c>
    </row>
    <row r="36" spans="1:10">
      <c r="A36">
        <v>16.865925648100045</v>
      </c>
      <c r="B36">
        <v>21.460386680659557</v>
      </c>
      <c r="C36">
        <v>0.35131055199615069</v>
      </c>
      <c r="D36">
        <v>0.57920810430079217</v>
      </c>
      <c r="E36">
        <v>0.73933116215220196</v>
      </c>
      <c r="F36">
        <v>0.84697615636351808</v>
      </c>
      <c r="G36">
        <v>8.3046375590925496</v>
      </c>
      <c r="H36">
        <v>9.0139778104905091</v>
      </c>
      <c r="I36">
        <v>6.1840737710247389</v>
      </c>
      <c r="J36">
        <v>6.5381859393943085</v>
      </c>
    </row>
    <row r="37" spans="1:10">
      <c r="A37">
        <v>16.54494863987896</v>
      </c>
      <c r="B37">
        <v>20.925732930478382</v>
      </c>
      <c r="C37">
        <v>0.36365582154311549</v>
      </c>
      <c r="D37">
        <v>0.58969151116708973</v>
      </c>
      <c r="E37">
        <v>0.73678506091915674</v>
      </c>
      <c r="F37">
        <v>0.84405934838020602</v>
      </c>
      <c r="G37">
        <v>8.2884966532260904</v>
      </c>
      <c r="H37">
        <v>8.9956663732409883</v>
      </c>
      <c r="I37">
        <v>6.1769122436517936</v>
      </c>
      <c r="J37">
        <v>6.5303847292359549</v>
      </c>
    </row>
    <row r="38" spans="1:10">
      <c r="A38">
        <v>16.215577056012023</v>
      </c>
      <c r="B38">
        <v>20.385635486019279</v>
      </c>
      <c r="C38">
        <v>0.37632395938415153</v>
      </c>
      <c r="D38">
        <v>0.60028165713687609</v>
      </c>
      <c r="E38">
        <v>0.73391345345673265</v>
      </c>
      <c r="F38">
        <v>0.8407696411750768</v>
      </c>
      <c r="G38">
        <v>8.2702883686868418</v>
      </c>
      <c r="H38">
        <v>8.9750108492118397</v>
      </c>
      <c r="I38">
        <v>6.1688215606061689</v>
      </c>
      <c r="J38">
        <v>6.5215715700741175</v>
      </c>
    </row>
    <row r="39" spans="1:10">
      <c r="A39">
        <v>15.877917575646505</v>
      </c>
      <c r="B39">
        <v>19.840471562765767</v>
      </c>
      <c r="C39">
        <v>0.38931086247513302</v>
      </c>
      <c r="D39">
        <v>0.6109711458281214</v>
      </c>
      <c r="E39">
        <v>0.7306762970627495</v>
      </c>
      <c r="F39">
        <v>0.83706116191641522</v>
      </c>
      <c r="G39">
        <v>8.2497572470098213</v>
      </c>
      <c r="H39">
        <v>8.9517219537091961</v>
      </c>
      <c r="I39">
        <v>6.1596835715896283</v>
      </c>
      <c r="J39">
        <v>6.5116178402012928</v>
      </c>
    </row>
    <row r="40" spans="1:10">
      <c r="A40">
        <v>15.532116740041461</v>
      </c>
      <c r="B40">
        <v>19.290660542046343</v>
      </c>
      <c r="C40">
        <v>0.40261089461378863</v>
      </c>
      <c r="D40">
        <v>0.62175175407752192</v>
      </c>
      <c r="E40">
        <v>0.7270290627120749</v>
      </c>
      <c r="F40">
        <v>0.83288289825078132</v>
      </c>
      <c r="G40">
        <v>8.2266188580798882</v>
      </c>
      <c r="H40">
        <v>8.9254776987056754</v>
      </c>
      <c r="I40">
        <v>6.1493657735086913</v>
      </c>
      <c r="J40">
        <v>6.5003793090989745</v>
      </c>
    </row>
    <row r="41" spans="1:10">
      <c r="A41">
        <v>15.178364029533689</v>
      </c>
      <c r="B41">
        <v>18.73666572159485</v>
      </c>
      <c r="C41">
        <v>0.41621676809485675</v>
      </c>
      <c r="D41">
        <v>0.63261439761578653</v>
      </c>
      <c r="E41">
        <v>0.72292235737746446</v>
      </c>
      <c r="F41">
        <v>0.82817826563459263</v>
      </c>
      <c r="G41">
        <v>8.200557242852728</v>
      </c>
      <c r="H41">
        <v>8.8959205378321879</v>
      </c>
      <c r="I41">
        <v>6.1377197555582192</v>
      </c>
      <c r="J41">
        <v>6.4876944511401593</v>
      </c>
    </row>
    <row r="42" spans="1:10">
      <c r="A42">
        <v>14.816894878220966</v>
      </c>
      <c r="B42">
        <v>18.178995852032276</v>
      </c>
      <c r="C42">
        <v>0.43011942776073087</v>
      </c>
      <c r="D42">
        <v>0.64354910094054285</v>
      </c>
      <c r="E42">
        <v>0.71830155229618431</v>
      </c>
      <c r="F42">
        <v>0.82288468147718385</v>
      </c>
      <c r="G42">
        <v>8.1712223448319676</v>
      </c>
      <c r="H42">
        <v>8.8626545106467116</v>
      </c>
      <c r="I42">
        <v>6.1245795301461747</v>
      </c>
      <c r="J42">
        <v>6.473382636986857</v>
      </c>
    </row>
    <row r="43" spans="1:10">
      <c r="A43">
        <v>14.447993570270063</v>
      </c>
      <c r="B43">
        <v>17.618206403039181</v>
      </c>
      <c r="C43">
        <v>0.44430793960499637</v>
      </c>
      <c r="D43">
        <v>0.65454497248942711</v>
      </c>
      <c r="E43">
        <v>0.71310643169263277</v>
      </c>
      <c r="F43">
        <v>0.81693316271821237</v>
      </c>
      <c r="G43">
        <v>8.1382275076872457</v>
      </c>
      <c r="H43">
        <v>8.8252424768290485</v>
      </c>
      <c r="I43">
        <v>6.1097597582539649</v>
      </c>
      <c r="J43">
        <v>6.4572422125759239</v>
      </c>
    </row>
    <row r="44" spans="1:10">
      <c r="A44">
        <v>14.07199595400699</v>
      </c>
      <c r="B44">
        <v>17.054900498250333</v>
      </c>
      <c r="C44">
        <v>0.45876938638434528</v>
      </c>
      <c r="D44">
        <v>0.66559018630881628</v>
      </c>
      <c r="E44">
        <v>0.70727088140476291</v>
      </c>
      <c r="F44">
        <v>0.81024796911877284</v>
      </c>
      <c r="G44">
        <v>8.1011471433765188</v>
      </c>
      <c r="H44">
        <v>8.7832035621262001</v>
      </c>
      <c r="I44">
        <v>6.0930538847667757</v>
      </c>
      <c r="J44">
        <v>6.4390484832734103</v>
      </c>
    </row>
    <row r="45" spans="1:10">
      <c r="A45">
        <v>13.689291902315773</v>
      </c>
      <c r="B45">
        <v>16.489729453799573</v>
      </c>
      <c r="C45">
        <v>0.47348877298785375</v>
      </c>
      <c r="D45">
        <v>0.67667197149412539</v>
      </c>
      <c r="E45">
        <v>0.70072264295473219</v>
      </c>
      <c r="F45">
        <v>0.8027463215252727</v>
      </c>
      <c r="G45">
        <v>8.0595147081959375</v>
      </c>
      <c r="H45">
        <v>8.7360109760119382</v>
      </c>
      <c r="I45">
        <v>6.0742322084344194</v>
      </c>
      <c r="J45">
        <v>6.4185516308722619</v>
      </c>
    </row>
    <row r="46" spans="1:10">
      <c r="A46">
        <v>13.3003274406509</v>
      </c>
      <c r="B46">
        <v>15.923392852260212</v>
      </c>
      <c r="C46">
        <v>0.48844894459034882</v>
      </c>
      <c r="D46">
        <v>0.68777661073999519</v>
      </c>
      <c r="E46">
        <v>0.69338316600862737</v>
      </c>
      <c r="F46">
        <v>0.79433823284761607</v>
      </c>
      <c r="G46">
        <v>8.0128211639948113</v>
      </c>
      <c r="H46">
        <v>8.6830904068713792</v>
      </c>
      <c r="I46">
        <v>6.0530399229316876</v>
      </c>
      <c r="J46">
        <v>6.3954746041537813</v>
      </c>
    </row>
    <row r="47" spans="1:10">
      <c r="A47">
        <v>12.905606457507762</v>
      </c>
      <c r="B47">
        <v>15.35663808178735</v>
      </c>
      <c r="C47">
        <v>0.50363052086508497</v>
      </c>
      <c r="D47">
        <v>0.69888944937671793</v>
      </c>
      <c r="E47">
        <v>0.68516760101462648</v>
      </c>
      <c r="F47">
        <v>0.78492649962550021</v>
      </c>
      <c r="G47">
        <v>7.9605141487949629</v>
      </c>
      <c r="H47">
        <v>8.6238192545331671</v>
      </c>
      <c r="I47">
        <v>6.0291951805370312</v>
      </c>
      <c r="J47">
        <v>6.3695110403419672</v>
      </c>
    </row>
    <row r="48" spans="1:10">
      <c r="A48">
        <v>12.505691906904209</v>
      </c>
      <c r="B48">
        <v>14.790259269927715</v>
      </c>
      <c r="C48">
        <v>0.51901184973445247</v>
      </c>
      <c r="D48">
        <v>0.70999491627592648</v>
      </c>
      <c r="E48">
        <v>0.67598498415969399</v>
      </c>
      <c r="F48">
        <v>0.77440691391439698</v>
      </c>
      <c r="G48">
        <v>7.9019981352340842</v>
      </c>
      <c r="H48">
        <v>8.5575270220767763</v>
      </c>
      <c r="I48">
        <v>6.0023872488495282</v>
      </c>
      <c r="J48">
        <v>6.3403232956167557</v>
      </c>
    </row>
    <row r="49" spans="1:10">
      <c r="A49">
        <v>12.101206408768283</v>
      </c>
      <c r="B49">
        <v>14.225095543196087</v>
      </c>
      <c r="C49">
        <v>0.53456898427814192</v>
      </c>
      <c r="D49">
        <v>0.72107655797654679</v>
      </c>
      <c r="E49">
        <v>0.66573867859584968</v>
      </c>
      <c r="F49">
        <v>0.76266876875340028</v>
      </c>
      <c r="G49">
        <v>7.8366359158680643</v>
      </c>
      <c r="H49">
        <v>8.48349725810073</v>
      </c>
      <c r="I49">
        <v>5.9722748543465896</v>
      </c>
      <c r="J49">
        <v>6.3075406886025851</v>
      </c>
    </row>
    <row r="50" spans="1:10">
      <c r="A50">
        <v>11.692832151610842</v>
      </c>
      <c r="B50">
        <v>13.662028547509276</v>
      </c>
      <c r="C50">
        <v>0.55027568647650504</v>
      </c>
      <c r="D50">
        <v>0.73211708730373903</v>
      </c>
      <c r="E50">
        <v>0.65432714892865251</v>
      </c>
      <c r="F50">
        <v>0.74959574541753116</v>
      </c>
      <c r="G50">
        <v>7.7637518195432822</v>
      </c>
      <c r="H50">
        <v>8.400971514777595</v>
      </c>
      <c r="I50">
        <v>5.9384848350478441</v>
      </c>
      <c r="J50">
        <v>6.2707580920596051</v>
      </c>
    </row>
    <row r="51" spans="1:10">
      <c r="A51">
        <v>11.281310003025501</v>
      </c>
      <c r="B51">
        <v>13.10197917129338</v>
      </c>
      <c r="C51">
        <v>0.56610346142209522</v>
      </c>
      <c r="D51">
        <v>0.74309844762169797</v>
      </c>
      <c r="E51">
        <v>0.64164515972122127</v>
      </c>
      <c r="F51">
        <v>0.73506728642131414</v>
      </c>
      <c r="G51">
        <v>7.6826371292642763</v>
      </c>
      <c r="H51">
        <v>8.3091558618384589</v>
      </c>
      <c r="I51">
        <v>5.9006112585775501</v>
      </c>
      <c r="J51">
        <v>6.2295350453903104</v>
      </c>
    </row>
    <row r="52" spans="1:10">
      <c r="A52">
        <v>10.86743773794862</v>
      </c>
      <c r="B52">
        <v>12.545903422878833</v>
      </c>
      <c r="C52">
        <v>0.58202162546351366</v>
      </c>
      <c r="D52">
        <v>0.75400189366904202</v>
      </c>
      <c r="E52">
        <v>0.6275855023229131</v>
      </c>
      <c r="F52">
        <v>0.71896057376991973</v>
      </c>
      <c r="G52">
        <v>7.5925582334207764</v>
      </c>
      <c r="H52">
        <v>8.2072305652380191</v>
      </c>
      <c r="I52">
        <v>5.858215201748024</v>
      </c>
      <c r="J52">
        <v>6.1833956042736311</v>
      </c>
    </row>
    <row r="53" spans="1:10">
      <c r="A53">
        <v>10.452067302754562</v>
      </c>
      <c r="B53">
        <v>11.994787426950207</v>
      </c>
      <c r="C53">
        <v>0.59799741143251595</v>
      </c>
      <c r="D53">
        <v>0.76480808966764247</v>
      </c>
      <c r="E53">
        <v>0.61204136618093519</v>
      </c>
      <c r="F53">
        <v>0.70115324552854186</v>
      </c>
      <c r="G53">
        <v>7.4927680900465132</v>
      </c>
      <c r="H53">
        <v>8.0943635912215619</v>
      </c>
      <c r="I53">
        <v>5.8108254332261957</v>
      </c>
      <c r="J53">
        <v>6.1318291935033482</v>
      </c>
    </row>
    <row r="54" spans="1:10">
      <c r="A54">
        <v>10.036101045624219</v>
      </c>
      <c r="B54">
        <v>11.449641521509685</v>
      </c>
      <c r="C54">
        <v>0.61399611362983686</v>
      </c>
      <c r="D54">
        <v>0.7754972250684371</v>
      </c>
      <c r="E54">
        <v>0.59490947865808941</v>
      </c>
      <c r="F54">
        <v>0.68152699279071272</v>
      </c>
      <c r="G54">
        <v>7.3825216052773817</v>
      </c>
      <c r="H54">
        <v>7.9697286169685224</v>
      </c>
      <c r="I54">
        <v>5.7579402910038713</v>
      </c>
      <c r="J54">
        <v>6.0742927839125755</v>
      </c>
    </row>
    <row r="55" spans="1:10">
      <c r="A55">
        <v>9.6204868605755109</v>
      </c>
      <c r="B55">
        <v>10.91149345710131</v>
      </c>
      <c r="C55">
        <v>0.62998127459324871</v>
      </c>
      <c r="D55">
        <v>0.78604914789997382</v>
      </c>
      <c r="E55">
        <v>0.57609413798815534</v>
      </c>
      <c r="F55">
        <v>0.65997217982313727</v>
      </c>
      <c r="G55">
        <v>7.2610955051477184</v>
      </c>
      <c r="H55">
        <v>7.8325281978079708</v>
      </c>
      <c r="I55">
        <v>5.6990310993263238</v>
      </c>
      <c r="J55">
        <v>6.010214771911019</v>
      </c>
    </row>
    <row r="56" spans="1:10">
      <c r="A56">
        <v>9.2062122143009617</v>
      </c>
      <c r="B56">
        <v>10.381380723816616</v>
      </c>
      <c r="C56">
        <v>0.64591491483457764</v>
      </c>
      <c r="D56">
        <v>0.79644351521928158</v>
      </c>
      <c r="E56">
        <v>0.55551225287397121</v>
      </c>
      <c r="F56">
        <v>0.63639361741819089</v>
      </c>
      <c r="G56">
        <v>7.1278131922059016</v>
      </c>
      <c r="H56">
        <v>7.6820226324484171</v>
      </c>
      <c r="I56">
        <v>5.6335475219887581</v>
      </c>
      <c r="J56">
        <v>5.9390009967665156</v>
      </c>
    </row>
    <row r="57" spans="1:10">
      <c r="A57">
        <v>8.7942970515356826</v>
      </c>
      <c r="B57">
        <v>9.8603420585487331</v>
      </c>
      <c r="C57">
        <v>0.66175780571016529</v>
      </c>
      <c r="D57">
        <v>0.80665995963629888</v>
      </c>
      <c r="E57">
        <v>0.53309947354002363</v>
      </c>
      <c r="F57">
        <v>0.61071758661430786</v>
      </c>
      <c r="G57">
        <v>6.9820748984838525</v>
      </c>
      <c r="H57">
        <v>7.5175648508274904</v>
      </c>
      <c r="I57">
        <v>5.5609252949602173</v>
      </c>
      <c r="J57">
        <v>5.8600433801482064</v>
      </c>
    </row>
    <row r="58" spans="1:10">
      <c r="A58">
        <v>8.3857856058412867</v>
      </c>
      <c r="B58">
        <v>9.3494082145345683</v>
      </c>
      <c r="C58">
        <v>0.67746978439071903</v>
      </c>
      <c r="D58">
        <v>0.81667827030324336</v>
      </c>
      <c r="E58">
        <v>0.50881744561384601</v>
      </c>
      <c r="F58">
        <v>0.58290014872658669</v>
      </c>
      <c r="G58">
        <v>6.8233931444977207</v>
      </c>
      <c r="H58">
        <v>7.3386412899283844</v>
      </c>
      <c r="I58">
        <v>5.4805968129058993</v>
      </c>
      <c r="J58">
        <v>5.7727317054373746</v>
      </c>
    </row>
    <row r="59" spans="1:10">
      <c r="A59">
        <v>7.9817371778980144</v>
      </c>
      <c r="B59">
        <v>8.8495921066199088</v>
      </c>
      <c r="C59">
        <v>0.69301010854238343</v>
      </c>
      <c r="D59">
        <v>0.82647858614470726</v>
      </c>
      <c r="E59">
        <v>0.48266213181558049</v>
      </c>
      <c r="F59">
        <v>0.55293667865608531</v>
      </c>
      <c r="G59">
        <v>6.6514330611679293</v>
      </c>
      <c r="H59">
        <v>7.1449181881274209</v>
      </c>
      <c r="I59">
        <v>5.3920050497627852</v>
      </c>
      <c r="J59">
        <v>5.6764690580185677</v>
      </c>
    </row>
    <row r="60" spans="1:10">
      <c r="A60">
        <v>7.5832159817712315</v>
      </c>
      <c r="B60">
        <v>8.3618784778315565</v>
      </c>
      <c r="C60">
        <v>0.70833784685495194</v>
      </c>
      <c r="D60">
        <v>0.8360415984738907</v>
      </c>
      <c r="E60">
        <v>0.45467301865040288</v>
      </c>
      <c r="F60">
        <v>0.52087241205645085</v>
      </c>
      <c r="G60">
        <v>6.4660565057518653</v>
      </c>
      <c r="H60">
        <v>6.9362919937941996</v>
      </c>
      <c r="I60">
        <v>5.2946212576122793</v>
      </c>
      <c r="J60">
        <v>5.5706914050312495</v>
      </c>
    </row>
    <row r="61" spans="1:10">
      <c r="A61">
        <v>7.1912801999228577</v>
      </c>
      <c r="B61">
        <v>7.8872132644169568</v>
      </c>
      <c r="C61">
        <v>0.72341230000296641</v>
      </c>
      <c r="D61">
        <v>0.84534875952123578</v>
      </c>
      <c r="E61">
        <v>0.42494284905947483</v>
      </c>
      <c r="F61">
        <v>0.48681359503748695</v>
      </c>
      <c r="G61">
        <v>6.2673680988045914</v>
      </c>
      <c r="H61">
        <v>6.7129416446130934</v>
      </c>
      <c r="I61">
        <v>5.1879667911648397</v>
      </c>
      <c r="J61">
        <v>5.4548916822908708</v>
      </c>
    </row>
    <row r="62" spans="1:10">
      <c r="A62">
        <v>6.8069704283812955</v>
      </c>
      <c r="B62">
        <v>7.4264928659625626</v>
      </c>
      <c r="C62">
        <v>0.73819344506225726</v>
      </c>
      <c r="D62">
        <v>0.85438249282426315</v>
      </c>
      <c r="E62">
        <v>0.39362729424306431</v>
      </c>
      <c r="F62">
        <v>0.45093856418448724</v>
      </c>
      <c r="G62">
        <v>6.0557603519481873</v>
      </c>
      <c r="H62">
        <v>6.4753793622392806</v>
      </c>
      <c r="I62">
        <v>5.0716392241774404</v>
      </c>
      <c r="J62">
        <v>5.328648551857416</v>
      </c>
    </row>
    <row r="63" spans="1:10">
      <c r="A63">
        <v>6.4312977325501617</v>
      </c>
      <c r="B63">
        <v>6.9805535528036193</v>
      </c>
      <c r="C63">
        <v>0.75264239490191631</v>
      </c>
      <c r="D63">
        <v>0.86312640092541892</v>
      </c>
      <c r="E63">
        <v>0.36095370354274436</v>
      </c>
      <c r="F63">
        <v>0.41350777040407471</v>
      </c>
      <c r="G63">
        <v>5.831954017876007</v>
      </c>
      <c r="H63">
        <v>6.2244954096616549</v>
      </c>
      <c r="I63">
        <v>4.9453426342236417</v>
      </c>
      <c r="J63">
        <v>5.1916596687645136</v>
      </c>
    </row>
    <row r="64" spans="1:10">
      <c r="A64">
        <v>6.0652315694562633</v>
      </c>
      <c r="B64">
        <v>6.5501612628798798</v>
      </c>
      <c r="C64">
        <v>0.76672186271322018</v>
      </c>
      <c r="D64">
        <v>0.87156546543372759</v>
      </c>
      <c r="E64">
        <v>0.32722776852988417</v>
      </c>
      <c r="F64">
        <v>0.37487141328934842</v>
      </c>
      <c r="G64">
        <v>5.5970288100847583</v>
      </c>
      <c r="H64">
        <v>5.9615911377999993</v>
      </c>
      <c r="I64">
        <v>4.8089215103645309</v>
      </c>
      <c r="J64">
        <v>5.043778824616826</v>
      </c>
    </row>
    <row r="65" spans="1:10">
      <c r="A65">
        <v>5.7096878614893365</v>
      </c>
      <c r="B65">
        <v>6.1360020526857992</v>
      </c>
      <c r="C65">
        <v>0.78039662071194815</v>
      </c>
      <c r="D65">
        <v>0.87968623426106252</v>
      </c>
      <c r="E65">
        <v>0.29283664390715641</v>
      </c>
      <c r="F65">
        <v>0.33547301641779836</v>
      </c>
      <c r="G65">
        <v>5.3524389203040403</v>
      </c>
      <c r="H65">
        <v>5.6883938519867963</v>
      </c>
      <c r="I65">
        <v>4.6623971692465842</v>
      </c>
      <c r="J65">
        <v>4.8850557030165485</v>
      </c>
    </row>
    <row r="66" spans="1:10">
      <c r="A66">
        <v>5.365517527537742</v>
      </c>
      <c r="B66">
        <v>5.7386734703757192</v>
      </c>
      <c r="C66">
        <v>0.79363394124854791</v>
      </c>
      <c r="D66">
        <v>0.88747699077694642</v>
      </c>
      <c r="E66">
        <v>0.25824684635728756</v>
      </c>
      <c r="F66">
        <v>0.29584702027704729</v>
      </c>
      <c r="G66">
        <v>5.1000075870118513</v>
      </c>
      <c r="H66">
        <v>5.4070468878576223</v>
      </c>
      <c r="I66">
        <v>4.5060048508767583</v>
      </c>
      <c r="J66">
        <v>4.7157761902589321</v>
      </c>
    </row>
    <row r="67" spans="1:10">
      <c r="A67">
        <v>5.033495787702873</v>
      </c>
      <c r="B67">
        <v>5.3586771120790431</v>
      </c>
      <c r="C67">
        <v>0.80640400816527369</v>
      </c>
      <c r="D67">
        <v>0.89492789976315579</v>
      </c>
      <c r="E67">
        <v>0.22399519411501453</v>
      </c>
      <c r="F67">
        <v>0.25660840265837304</v>
      </c>
      <c r="G67">
        <v>4.8418956590835913</v>
      </c>
      <c r="H67">
        <v>5.1200691732846479</v>
      </c>
      <c r="I67">
        <v>4.3402288370991196</v>
      </c>
      <c r="J67">
        <v>4.5365002705872772</v>
      </c>
    </row>
    <row r="68" spans="1:10">
      <c r="A68">
        <v>4.7143125556576564</v>
      </c>
      <c r="B68">
        <v>4.9964126041689223</v>
      </c>
      <c r="C68">
        <v>0.81868028632085899</v>
      </c>
      <c r="D68">
        <v>0.90203112540845232</v>
      </c>
      <c r="E68">
        <v>0.1906712699823474</v>
      </c>
      <c r="F68">
        <v>0.2184325883254917</v>
      </c>
      <c r="G68">
        <v>4.5805409452089947</v>
      </c>
      <c r="H68">
        <v>4.8302808024800665</v>
      </c>
      <c r="I68">
        <v>4.1658320687373234</v>
      </c>
      <c r="J68">
        <v>4.3480935835935668</v>
      </c>
    </row>
    <row r="69" spans="1:10">
      <c r="A69">
        <v>4.4085642169221391</v>
      </c>
      <c r="B69">
        <v>4.652173224303966</v>
      </c>
      <c r="C69">
        <v>0.83043983781068653</v>
      </c>
      <c r="D69">
        <v>0.90878091717051024</v>
      </c>
      <c r="E69">
        <v>0.1588905117127975</v>
      </c>
      <c r="F69">
        <v>0.18202462141780151</v>
      </c>
      <c r="G69">
        <v>4.3185682906030216</v>
      </c>
      <c r="H69">
        <v>4.5406949213696137</v>
      </c>
      <c r="I69">
        <v>3.9838759639438068</v>
      </c>
      <c r="J69">
        <v>4.1517478809552477</v>
      </c>
    </row>
    <row r="70" spans="1:10">
      <c r="A70">
        <v>4.1167470613043662</v>
      </c>
      <c r="B70">
        <v>4.3261433329076748</v>
      </c>
      <c r="C70">
        <v>0.84166357456521634</v>
      </c>
      <c r="D70">
        <v>0.91517366013906498</v>
      </c>
      <c r="E70">
        <v>0.1292581527821019</v>
      </c>
      <c r="F70">
        <v>0.14807785607648352</v>
      </c>
      <c r="G70">
        <v>4.0586746403961991</v>
      </c>
      <c r="H70">
        <v>4.254381339100517</v>
      </c>
      <c r="I70">
        <v>3.7957256573877673</v>
      </c>
      <c r="J70">
        <v>3.9489851107269778</v>
      </c>
    </row>
    <row r="71" spans="1:10">
      <c r="A71">
        <v>3.8392525937999644</v>
      </c>
      <c r="B71">
        <v>4.0183977354932008</v>
      </c>
      <c r="C71">
        <v>0.85233643870000098</v>
      </c>
      <c r="D71">
        <v>0.92120788753934879</v>
      </c>
      <c r="E71">
        <v>0.10232586961442794</v>
      </c>
      <c r="F71">
        <v>0.11722429160201005</v>
      </c>
      <c r="G71">
        <v>3.8034982778226016</v>
      </c>
      <c r="H71">
        <v>3.9743130621566443</v>
      </c>
      <c r="I71">
        <v>3.6030359407214441</v>
      </c>
      <c r="J71">
        <v>3.7416399616198772</v>
      </c>
    </row>
    <row r="72" spans="1:10">
      <c r="A72">
        <v>3.5763648915973603</v>
      </c>
      <c r="B72">
        <v>3.7289030367536964</v>
      </c>
      <c r="C72">
        <v>0.86244750416933202</v>
      </c>
      <c r="D72">
        <v>0.92688425418129994</v>
      </c>
      <c r="E72">
        <v>7.8545005249126554E-2</v>
      </c>
      <c r="F72">
        <v>8.9980985589462117E-2</v>
      </c>
      <c r="G72">
        <v>3.5554859410660224</v>
      </c>
      <c r="H72">
        <v>3.7032121692503877</v>
      </c>
      <c r="I72">
        <v>3.4077140648498263</v>
      </c>
      <c r="J72">
        <v>3.531816721882012</v>
      </c>
    </row>
    <row r="73" spans="1:10">
      <c r="A73">
        <v>3.3282601076639597</v>
      </c>
      <c r="B73">
        <v>3.457520982157908</v>
      </c>
      <c r="C73">
        <v>0.87198999585907822</v>
      </c>
      <c r="D73">
        <v>0.93220547093808004</v>
      </c>
      <c r="E73">
        <v>5.8222288905787963E-2</v>
      </c>
      <c r="F73">
        <v>6.6699326359462754E-2</v>
      </c>
      <c r="G73">
        <v>3.3167742602058712</v>
      </c>
      <c r="H73">
        <v>3.4434144895219667</v>
      </c>
      <c r="I73">
        <v>3.2118574924367733</v>
      </c>
      <c r="J73">
        <v>3.3218184972008951</v>
      </c>
    </row>
    <row r="74" spans="1:10">
      <c r="A74">
        <v>3.0950081466827468</v>
      </c>
      <c r="B74">
        <v>3.2040137149614063</v>
      </c>
      <c r="C74">
        <v>0.88096122512758646</v>
      </c>
      <c r="D74">
        <v>0.93717620166742321</v>
      </c>
      <c r="E74">
        <v>4.1485479056179483E-2</v>
      </c>
      <c r="F74">
        <v>4.7525673736810013E-2</v>
      </c>
      <c r="G74">
        <v>3.0891015748841348</v>
      </c>
      <c r="H74">
        <v>3.1967718455301237</v>
      </c>
      <c r="I74">
        <v>3.0176677398490535</v>
      </c>
      <c r="J74">
        <v>3.1140502647498542</v>
      </c>
    </row>
    <row r="75" spans="1:10">
      <c r="A75">
        <v>2.8765764604762518</v>
      </c>
      <c r="B75">
        <v>2.9680508093841746</v>
      </c>
      <c r="C75">
        <v>0.88936244382783625</v>
      </c>
      <c r="D75">
        <v>0.94180292530619258</v>
      </c>
      <c r="E75">
        <v>2.8266591730660477E-2</v>
      </c>
      <c r="F75">
        <v>3.2382145435123688E-2</v>
      </c>
      <c r="G75">
        <v>2.8737619505406258</v>
      </c>
      <c r="H75">
        <v>2.9646053380218995</v>
      </c>
      <c r="I75">
        <v>2.8273454150503983</v>
      </c>
      <c r="J75">
        <v>2.9109016746218579</v>
      </c>
    </row>
    <row r="76" spans="1:10">
      <c r="A76">
        <v>2.6728358314181602</v>
      </c>
      <c r="B76">
        <v>2.7492178775095</v>
      </c>
      <c r="C76">
        <v>0.89719862186853205</v>
      </c>
      <c r="D76">
        <v>0.9460937671076568</v>
      </c>
      <c r="E76">
        <v>1.8308661334115784E-2</v>
      </c>
      <c r="F76">
        <v>2.0974362232737069E-2</v>
      </c>
      <c r="G76">
        <v>2.6716055406974801</v>
      </c>
      <c r="H76">
        <v>2.747713857238467</v>
      </c>
      <c r="I76">
        <v>2.6429758474511873</v>
      </c>
      <c r="J76">
        <v>2.7146202698127193</v>
      </c>
    </row>
    <row r="77" spans="1:10">
      <c r="A77">
        <v>2.4835679375502417</v>
      </c>
      <c r="B77">
        <v>2.5470264911580793</v>
      </c>
      <c r="C77">
        <v>0.90447815624806738</v>
      </c>
      <c r="D77">
        <v>0.95005830409493952</v>
      </c>
      <c r="E77">
        <v>1.1198047662618799E-2</v>
      </c>
      <c r="F77">
        <v>1.2828458820065039E-2</v>
      </c>
      <c r="G77">
        <v>2.4830802039588278</v>
      </c>
      <c r="H77">
        <v>2.5464309717475575</v>
      </c>
      <c r="I77">
        <v>2.4664183201230845</v>
      </c>
      <c r="J77">
        <v>2.5271897586740324</v>
      </c>
    </row>
    <row r="78" spans="1:10">
      <c r="A78">
        <v>2.3084744255641669</v>
      </c>
      <c r="B78">
        <v>2.3609251127995536</v>
      </c>
      <c r="C78">
        <v>0.91121252209368575</v>
      </c>
      <c r="D78">
        <v>0.95370735072942048</v>
      </c>
      <c r="E78">
        <v>6.4186566832309068E-3</v>
      </c>
      <c r="F78">
        <v>7.3531990059154994E-3</v>
      </c>
      <c r="G78">
        <v>2.3083013395728518</v>
      </c>
      <c r="H78">
        <v>2.3607140035104921</v>
      </c>
      <c r="I78">
        <v>2.2992136116535584</v>
      </c>
      <c r="J78">
        <v>2.3502297501892593</v>
      </c>
    </row>
    <row r="79" spans="1:10">
      <c r="A79">
        <v>2.1471871599296835</v>
      </c>
      <c r="B79">
        <v>2.1903106926488887</v>
      </c>
      <c r="C79">
        <v>0.91741587846424277</v>
      </c>
      <c r="D79">
        <v>0.95705273151668835</v>
      </c>
      <c r="E79">
        <v>3.4185491216066036E-3</v>
      </c>
      <c r="F79">
        <v>3.9162823692289826E-3</v>
      </c>
      <c r="G79">
        <v>2.147132986983725</v>
      </c>
      <c r="H79">
        <v>2.1902446807349309</v>
      </c>
      <c r="I79">
        <v>2.1425232219986876</v>
      </c>
      <c r="J79">
        <v>2.1849317216750972</v>
      </c>
    </row>
    <row r="80" spans="1:10">
      <c r="A80">
        <v>1.9992792694142034</v>
      </c>
      <c r="B80">
        <v>2.0345405623090018</v>
      </c>
      <c r="C80">
        <v>0.92310464348406895</v>
      </c>
      <c r="D80">
        <v>0.9601070477978626</v>
      </c>
      <c r="E80">
        <v>1.6754211588424865E-3</v>
      </c>
      <c r="F80">
        <v>1.9193588016440063E-3</v>
      </c>
      <c r="G80">
        <v>1.9992645675968486</v>
      </c>
      <c r="H80">
        <v>2.0345226618247079</v>
      </c>
      <c r="I80">
        <v>1.9971088476068979</v>
      </c>
      <c r="J80">
        <v>2.0320404593406018</v>
      </c>
    </row>
    <row r="81" spans="1:10">
      <c r="A81">
        <v>1.8642765756413007</v>
      </c>
      <c r="B81">
        <v>1.8929442370403042</v>
      </c>
      <c r="C81">
        <v>0.92829705478302671</v>
      </c>
      <c r="D81">
        <v>0.96288344633254297</v>
      </c>
      <c r="E81">
        <v>7.4734892392202298E-4</v>
      </c>
      <c r="F81">
        <v>8.561612866462364E-4</v>
      </c>
      <c r="G81">
        <v>1.8642731823804397</v>
      </c>
      <c r="H81">
        <v>1.8929401082660238</v>
      </c>
      <c r="I81">
        <v>1.8633530919444978</v>
      </c>
      <c r="J81">
        <v>1.8918816239696266</v>
      </c>
    </row>
    <row r="82" spans="1:10">
      <c r="A82">
        <v>1.741668960126288</v>
      </c>
      <c r="B82">
        <v>1.7648347258773371</v>
      </c>
      <c r="C82">
        <v>0.93301273230283488</v>
      </c>
      <c r="D82">
        <v>0.9653953975318168</v>
      </c>
      <c r="E82">
        <v>2.9967019770555682E-4</v>
      </c>
      <c r="F82">
        <v>3.4330152064805967E-4</v>
      </c>
      <c r="G82">
        <v>1.7416683085999978</v>
      </c>
      <c r="H82">
        <v>1.7648339335610717</v>
      </c>
      <c r="I82">
        <v>1.7413140176514239</v>
      </c>
      <c r="J82">
        <v>1.7644266900083947</v>
      </c>
    </row>
    <row r="83" spans="1:10">
      <c r="A83">
        <v>1.6309212029244673</v>
      </c>
      <c r="B83">
        <v>1.6495189371136354</v>
      </c>
      <c r="C83">
        <v>0.93727226142598186</v>
      </c>
      <c r="D83">
        <v>0.96765649142914434</v>
      </c>
      <c r="E83">
        <v>1.0650636281224584E-4</v>
      </c>
      <c r="F83">
        <v>1.2201345543230821E-4</v>
      </c>
      <c r="G83">
        <v>1.6309211014420888</v>
      </c>
      <c r="H83">
        <v>1.6495188137553374</v>
      </c>
      <c r="I83">
        <v>1.6307996598458185</v>
      </c>
      <c r="J83">
        <v>1.6493793245545028</v>
      </c>
    </row>
    <row r="84" spans="1:10">
      <c r="A84">
        <v>1.5314828034181356</v>
      </c>
      <c r="B84">
        <v>1.5463067514408184</v>
      </c>
      <c r="C84">
        <v>0.94109681525314848</v>
      </c>
      <c r="D84">
        <v>0.96968025977567018</v>
      </c>
      <c r="E84">
        <v>3.3022061139633358E-5</v>
      </c>
      <c r="F84">
        <v>3.7830000750719022E-5</v>
      </c>
      <c r="G84">
        <v>1.5314827909568616</v>
      </c>
      <c r="H84">
        <v>1.5463067362984171</v>
      </c>
      <c r="I84">
        <v>1.5314463036593435</v>
      </c>
      <c r="J84">
        <v>1.5462648533354417</v>
      </c>
    </row>
    <row r="85" spans="1:10">
      <c r="A85">
        <v>1.4427962683847815</v>
      </c>
      <c r="B85">
        <v>1.4545183125997445</v>
      </c>
      <c r="C85">
        <v>0.94450783583135445</v>
      </c>
      <c r="D85">
        <v>0.9714800330862795</v>
      </c>
      <c r="E85">
        <v>8.7720556622457934E-6</v>
      </c>
      <c r="F85">
        <v>1.0049247710035335E-5</v>
      </c>
      <c r="G85">
        <v>1.442796267217102</v>
      </c>
      <c r="H85">
        <v>1.4545183111811824</v>
      </c>
      <c r="I85">
        <v>1.4427868276104738</v>
      </c>
      <c r="J85">
        <v>1.4545074814455252</v>
      </c>
    </row>
    <row r="86" spans="1:10">
      <c r="A86">
        <v>1.3643033243307463</v>
      </c>
      <c r="B86">
        <v>1.3734890558595283</v>
      </c>
      <c r="C86">
        <v>0.94752679521804806</v>
      </c>
      <c r="D86">
        <v>0.97306884204196997</v>
      </c>
      <c r="E86">
        <v>1.9561664722680084E-6</v>
      </c>
      <c r="F86">
        <v>2.2409800164052317E-6</v>
      </c>
      <c r="G86">
        <v>1.3643033242502798</v>
      </c>
      <c r="H86">
        <v>1.3734890557617905</v>
      </c>
      <c r="I86">
        <v>1.364301263936077</v>
      </c>
      <c r="J86">
        <v>1.3734866930503664</v>
      </c>
    </row>
    <row r="87" spans="1:10">
      <c r="A87">
        <v>1.2954484881909223</v>
      </c>
      <c r="B87">
        <v>1.3025719663559827</v>
      </c>
      <c r="C87">
        <v>0.95017505814650283</v>
      </c>
      <c r="D87">
        <v>0.97445937320870613</v>
      </c>
      <c r="E87">
        <v>3.5783797569487342E-7</v>
      </c>
      <c r="F87">
        <v>4.0993839942127659E-7</v>
      </c>
      <c r="G87">
        <v>1.2954484881870405</v>
      </c>
      <c r="H87">
        <v>1.3025719663512689</v>
      </c>
      <c r="I87">
        <v>1.2954481175594972</v>
      </c>
      <c r="J87">
        <v>1.3025715414674164</v>
      </c>
    </row>
    <row r="88" spans="1:10">
      <c r="A88">
        <v>1.2356794359941148</v>
      </c>
      <c r="B88">
        <v>1.2411365559871226</v>
      </c>
      <c r="C88">
        <v>0.95247386784638011</v>
      </c>
      <c r="D88">
        <v>0.97566398909829166</v>
      </c>
      <c r="E88">
        <v>5.2310405564542526E-8</v>
      </c>
      <c r="F88">
        <v>5.9926685781644452E-8</v>
      </c>
      <c r="G88">
        <v>1.2356794359941148</v>
      </c>
      <c r="H88">
        <v>1.2411365559871226</v>
      </c>
      <c r="I88">
        <v>1.2356793824869794</v>
      </c>
      <c r="J88">
        <v>1.2411364946622121</v>
      </c>
    </row>
    <row r="89" spans="1:10">
      <c r="A89">
        <v>1.184443690369813</v>
      </c>
      <c r="B89">
        <v>1.1885641175494934</v>
      </c>
      <c r="C89">
        <v>0.95444447344731476</v>
      </c>
      <c r="D89">
        <v>0.97669482122451967</v>
      </c>
      <c r="E89">
        <v>5.9327597932954741E-9</v>
      </c>
      <c r="F89">
        <v>6.7965565954583323E-9</v>
      </c>
      <c r="G89">
        <v>1.184443690369813</v>
      </c>
      <c r="H89">
        <v>1.1885641175494934</v>
      </c>
      <c r="I89">
        <v>1.1844436843554607</v>
      </c>
      <c r="J89">
        <v>1.1885641106576317</v>
      </c>
    </row>
    <row r="90" spans="1:10">
      <c r="A90">
        <v>1.1411813852195392</v>
      </c>
      <c r="B90">
        <v>1.1442390401786189</v>
      </c>
      <c r="C90">
        <v>0.95610840826078691</v>
      </c>
      <c r="D90">
        <v>0.97756394038865446</v>
      </c>
      <c r="E90">
        <v>5.0482599288469326E-10</v>
      </c>
      <c r="F90">
        <v>5.7832754924220511E-10</v>
      </c>
      <c r="G90">
        <v>1.1411813852195392</v>
      </c>
      <c r="H90">
        <v>1.1442390401786189</v>
      </c>
      <c r="I90">
        <v>1.1411813847147132</v>
      </c>
      <c r="J90">
        <v>1.1442390396002913</v>
      </c>
    </row>
    <row r="91" spans="1:10">
      <c r="A91">
        <v>1.1053143726462753</v>
      </c>
      <c r="B91">
        <v>1.1075364669615235</v>
      </c>
      <c r="C91">
        <v>0.95748790874437395</v>
      </c>
      <c r="D91">
        <v>0.97828359868702885</v>
      </c>
      <c r="E91">
        <v>0</v>
      </c>
      <c r="F91">
        <v>0</v>
      </c>
      <c r="G91">
        <v>1.1053143726462753</v>
      </c>
      <c r="H91">
        <v>1.1075364669615235</v>
      </c>
      <c r="I91">
        <v>1.1053143726462753</v>
      </c>
      <c r="J91">
        <v>1.1075364669615235</v>
      </c>
    </row>
    <row r="92" spans="1:10">
      <c r="A92">
        <v>1.0762328319774825</v>
      </c>
      <c r="B92">
        <v>1.0778074669728968</v>
      </c>
      <c r="C92">
        <v>0.95860642953932751</v>
      </c>
      <c r="D92">
        <v>0.9788665202554333</v>
      </c>
      <c r="E92">
        <v>0</v>
      </c>
      <c r="F92">
        <v>0</v>
      </c>
      <c r="G92">
        <v>1.0762328319774825</v>
      </c>
      <c r="H92">
        <v>1.0778074669728968</v>
      </c>
      <c r="I92">
        <v>1.0762328319774825</v>
      </c>
      <c r="J92">
        <v>1.0778074669728968</v>
      </c>
    </row>
    <row r="93" spans="1:10">
      <c r="A93">
        <v>1.0532818645498425</v>
      </c>
      <c r="B93">
        <v>1.0543642266031572</v>
      </c>
      <c r="C93">
        <v>0.95948915905577525</v>
      </c>
      <c r="D93">
        <v>0.97932619163523216</v>
      </c>
      <c r="E93">
        <v>0</v>
      </c>
      <c r="F93">
        <v>0</v>
      </c>
      <c r="G93">
        <v>1.0532818645498425</v>
      </c>
      <c r="H93">
        <v>1.0543642266031572</v>
      </c>
      <c r="I93">
        <v>1.0532818645498425</v>
      </c>
      <c r="J93">
        <v>1.0543642266031572</v>
      </c>
    </row>
    <row r="94" spans="1:10">
      <c r="A94">
        <v>1.0357520727878025</v>
      </c>
      <c r="B94">
        <v>1.0364693012766533</v>
      </c>
      <c r="C94">
        <v>0.9601633818158537</v>
      </c>
      <c r="D94">
        <v>0.97967707252398717</v>
      </c>
      <c r="E94">
        <v>0</v>
      </c>
      <c r="F94">
        <v>0</v>
      </c>
      <c r="G94">
        <v>1.0357520727878025</v>
      </c>
      <c r="H94">
        <v>1.0364693012766533</v>
      </c>
      <c r="I94">
        <v>1.0357520727878025</v>
      </c>
      <c r="J94">
        <v>1.0364693012766533</v>
      </c>
    </row>
    <row r="95" spans="1:10">
      <c r="A95">
        <v>1.0228774732290584</v>
      </c>
      <c r="B95">
        <v>1.0233322560100981</v>
      </c>
      <c r="C95">
        <v>0.96065855872195915</v>
      </c>
      <c r="D95">
        <v>0.97993466164686083</v>
      </c>
      <c r="E95">
        <v>0</v>
      </c>
      <c r="F95">
        <v>0</v>
      </c>
      <c r="G95">
        <v>1.0228774732290584</v>
      </c>
      <c r="H95">
        <v>1.0233322560100981</v>
      </c>
      <c r="I95">
        <v>1.0228774732290584</v>
      </c>
      <c r="J95">
        <v>1.0233322560100981</v>
      </c>
    </row>
    <row r="96" spans="1:10">
      <c r="A96">
        <v>1.0137528931030484</v>
      </c>
      <c r="B96">
        <v>1.0140225576736963</v>
      </c>
      <c r="C96">
        <v>0.96100950411142116</v>
      </c>
      <c r="D96">
        <v>0.98011720475149611</v>
      </c>
      <c r="E96">
        <v>0</v>
      </c>
      <c r="F96">
        <v>0</v>
      </c>
      <c r="G96">
        <v>1.0137528931030484</v>
      </c>
      <c r="H96">
        <v>1.0140225576736963</v>
      </c>
      <c r="I96">
        <v>1.0137528931030484</v>
      </c>
      <c r="J96">
        <v>1.0140225576736963</v>
      </c>
    </row>
    <row r="97" spans="1:10">
      <c r="A97">
        <v>1</v>
      </c>
      <c r="B97">
        <v>1</v>
      </c>
      <c r="C97">
        <v>0.96153846153846145</v>
      </c>
      <c r="D97">
        <v>0.98039215686274506</v>
      </c>
      <c r="E97">
        <v>0</v>
      </c>
      <c r="F97">
        <v>0</v>
      </c>
      <c r="G97">
        <v>1</v>
      </c>
      <c r="H97">
        <v>1</v>
      </c>
      <c r="I97">
        <v>1</v>
      </c>
      <c r="J9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Sheet1</vt:lpstr>
      <vt:lpstr>Sheet2</vt:lpstr>
      <vt:lpstr>Sheet3</vt:lpstr>
      <vt:lpstr>Sheet4</vt:lpstr>
      <vt:lpstr>Chart1</vt:lpstr>
      <vt:lpstr>Chart2</vt:lpstr>
      <vt:lpstr>Chart3</vt:lpstr>
      <vt:lpstr>Chart4</vt:lpstr>
      <vt:lpstr>Chart5</vt:lpstr>
    </vt:vector>
  </TitlesOfParts>
  <Company>Queen Mary,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 Nica</dc:creator>
  <cp:lastModifiedBy>Melania Nica</cp:lastModifiedBy>
  <dcterms:created xsi:type="dcterms:W3CDTF">2024-01-23T16:47:08Z</dcterms:created>
  <dcterms:modified xsi:type="dcterms:W3CDTF">2024-03-20T17:50:38Z</dcterms:modified>
</cp:coreProperties>
</file>