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qmulprod-my.sharepoint.com/personal/ahw849_qmul_ac_uk/Documents/MTH5125/"/>
    </mc:Choice>
  </mc:AlternateContent>
  <xr:revisionPtr revIDLastSave="0" documentId="8_{F58A2670-2456-462C-8E7F-B93E02741017}" xr6:coauthVersionLast="47" xr6:coauthVersionMax="47" xr10:uidLastSave="{00000000-0000-0000-0000-000000000000}"/>
  <bookViews>
    <workbookView xWindow="-120" yWindow="-120" windowWidth="20730" windowHeight="11160" xr2:uid="{AF7185F0-F024-4D1E-936B-06751A5B1C4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" i="1" l="1"/>
  <c r="R4" i="1"/>
  <c r="Q4" i="1" l="1"/>
  <c r="P4" i="1"/>
  <c r="O4" i="1"/>
  <c r="N4" i="1"/>
  <c r="M4" i="1"/>
  <c r="G4" i="1"/>
  <c r="F5" i="1"/>
  <c r="F4" i="1"/>
  <c r="E4" i="1"/>
  <c r="D4" i="1"/>
  <c r="L4" i="1"/>
  <c r="T1" i="1"/>
  <c r="P5" i="1" s="1"/>
  <c r="N3" i="1"/>
  <c r="R5" i="1" l="1"/>
  <c r="R6" i="1" s="1"/>
  <c r="R7" i="1" s="1"/>
  <c r="R3" i="1"/>
  <c r="P6" i="1"/>
  <c r="P3" i="1"/>
  <c r="P7" i="1"/>
  <c r="M3" i="1" l="1"/>
  <c r="M7" i="1"/>
  <c r="M6" i="1"/>
  <c r="M5" i="1"/>
  <c r="G7" i="1"/>
  <c r="G6" i="1"/>
  <c r="G5" i="1"/>
  <c r="Q3" i="1" l="1"/>
  <c r="J7" i="1"/>
  <c r="K7" i="1" s="1"/>
  <c r="J6" i="1"/>
  <c r="K6" i="1" s="1"/>
  <c r="J5" i="1"/>
  <c r="K5" i="1" s="1"/>
  <c r="J4" i="1"/>
  <c r="D7" i="1"/>
  <c r="E7" i="1" s="1"/>
  <c r="D6" i="1"/>
  <c r="E6" i="1" s="1"/>
  <c r="D5" i="1"/>
  <c r="E5" i="1" s="1"/>
  <c r="K4" i="1" l="1"/>
  <c r="O3" i="1"/>
  <c r="F6" i="1"/>
  <c r="F7" i="1" s="1"/>
  <c r="L5" i="1" l="1"/>
  <c r="L6" i="1" l="1"/>
  <c r="N5" i="1"/>
  <c r="Q5" i="1" s="1"/>
  <c r="S4" i="1" l="1"/>
  <c r="L7" i="1"/>
  <c r="N7" i="1" s="1"/>
  <c r="O7" i="1" s="1"/>
  <c r="N6" i="1"/>
  <c r="Q6" i="1" s="1"/>
  <c r="S7" i="1" l="1"/>
  <c r="Q7" i="1"/>
  <c r="Q8" i="1" s="1"/>
  <c r="O5" i="1"/>
  <c r="S5" i="1" s="1"/>
  <c r="O6" i="1"/>
  <c r="S6" i="1" s="1"/>
  <c r="S8" i="1" l="1"/>
</calcChain>
</file>

<file path=xl/sharedStrings.xml><?xml version="1.0" encoding="utf-8"?>
<sst xmlns="http://schemas.openxmlformats.org/spreadsheetml/2006/main" count="27" uniqueCount="25">
  <si>
    <t>x</t>
  </si>
  <si>
    <t>l{x}</t>
  </si>
  <si>
    <t>y</t>
  </si>
  <si>
    <t>l{y}</t>
  </si>
  <si>
    <t>Male</t>
  </si>
  <si>
    <t>Female</t>
  </si>
  <si>
    <t>p{x}</t>
  </si>
  <si>
    <t>q{x}</t>
  </si>
  <si>
    <t>p{y}</t>
  </si>
  <si>
    <t>q{y}</t>
  </si>
  <si>
    <t>k</t>
  </si>
  <si>
    <t>kp60</t>
  </si>
  <si>
    <t>Joint life (independent)</t>
  </si>
  <si>
    <t>kp65</t>
  </si>
  <si>
    <t>kp65:60</t>
  </si>
  <si>
    <t>k|q65:60</t>
  </si>
  <si>
    <t>v^k</t>
  </si>
  <si>
    <t>v^k*kp65:60</t>
  </si>
  <si>
    <t>v=</t>
  </si>
  <si>
    <t xml:space="preserve">Notes: </t>
  </si>
  <si>
    <t>1. you can calculate kp60 in two ways either as in column F or as in column G - both are correct</t>
  </si>
  <si>
    <t>ä_k+1</t>
  </si>
  <si>
    <t>ä_k+1*k|q65:60</t>
  </si>
  <si>
    <t xml:space="preserve"> = ä_65:60_5</t>
  </si>
  <si>
    <t>2. you can calculate ä_65:60_5 in two ways as well - similar to the single life case. Please make sure you can use both formulae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</si>
</sst>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527F7-C1D0-479A-84D0-39633E41B000}">
  <dimension ref="A1:T13"/>
  <sheetViews>
    <sheetView tabSelected="1" zoomScale="96" zoomScaleNormal="96" workbookViewId="0">
      <selection activeCell="B13" sqref="B13"/>
    </sheetView>
  </sheetViews>
  <sheetFormatPr defaultRowHeight="15" x14ac:dyDescent="0.25"/>
  <cols>
    <col min="14" max="14" width="20.28515625" bestFit="1" customWidth="1"/>
    <col min="15" max="18" width="20.28515625" customWidth="1"/>
    <col min="19" max="19" width="23.7109375" bestFit="1" customWidth="1"/>
  </cols>
  <sheetData>
    <row r="1" spans="1:20" x14ac:dyDescent="0.25">
      <c r="A1" s="1"/>
      <c r="B1" s="1" t="s">
        <v>4</v>
      </c>
      <c r="C1" s="1"/>
      <c r="D1" s="1"/>
      <c r="E1" s="1"/>
      <c r="F1" s="1"/>
      <c r="G1" s="1"/>
      <c r="H1" s="2" t="s">
        <v>5</v>
      </c>
      <c r="I1" s="2"/>
      <c r="J1" s="2"/>
      <c r="K1" s="2"/>
      <c r="L1" s="2"/>
      <c r="M1" s="2"/>
      <c r="N1" s="3" t="s">
        <v>12</v>
      </c>
      <c r="O1" s="3"/>
      <c r="P1" s="3"/>
      <c r="Q1" s="3"/>
      <c r="R1" s="3"/>
      <c r="S1" s="5" t="s">
        <v>18</v>
      </c>
      <c r="T1">
        <f>1/1.05</f>
        <v>0.95238095238095233</v>
      </c>
    </row>
    <row r="2" spans="1:20" x14ac:dyDescent="0.25">
      <c r="A2" s="1" t="s">
        <v>10</v>
      </c>
      <c r="B2" s="1" t="s">
        <v>0</v>
      </c>
      <c r="C2" s="1" t="s">
        <v>1</v>
      </c>
      <c r="D2" s="1" t="s">
        <v>6</v>
      </c>
      <c r="E2" s="1" t="s">
        <v>7</v>
      </c>
      <c r="F2" s="1" t="s">
        <v>13</v>
      </c>
      <c r="G2" s="1" t="s">
        <v>13</v>
      </c>
      <c r="H2" s="2" t="s">
        <v>2</v>
      </c>
      <c r="I2" s="2" t="s">
        <v>3</v>
      </c>
      <c r="J2" s="2" t="s">
        <v>8</v>
      </c>
      <c r="K2" s="2" t="s">
        <v>9</v>
      </c>
      <c r="L2" s="2" t="s">
        <v>11</v>
      </c>
      <c r="M2" s="2" t="s">
        <v>11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21</v>
      </c>
      <c r="S2" t="s">
        <v>22</v>
      </c>
    </row>
    <row r="3" spans="1:20" x14ac:dyDescent="0.25">
      <c r="A3" s="1">
        <v>0</v>
      </c>
      <c r="B3" s="1">
        <v>65</v>
      </c>
      <c r="C3" s="1">
        <v>43302</v>
      </c>
      <c r="D3" s="1"/>
      <c r="E3" s="1"/>
      <c r="F3" s="1">
        <v>1</v>
      </c>
      <c r="G3" s="1">
        <v>1</v>
      </c>
      <c r="H3" s="2">
        <v>60</v>
      </c>
      <c r="I3" s="2">
        <v>47260</v>
      </c>
      <c r="J3" s="2"/>
      <c r="K3" s="2"/>
      <c r="L3" s="2">
        <v>1</v>
      </c>
      <c r="M3" s="2">
        <f>I3/I3</f>
        <v>1</v>
      </c>
      <c r="N3" s="3">
        <f>G3*L3</f>
        <v>1</v>
      </c>
      <c r="O3" s="3">
        <f>N3-N4</f>
        <v>1.4952880509536581E-2</v>
      </c>
      <c r="P3" s="3">
        <f>$T$1^A3</f>
        <v>1</v>
      </c>
      <c r="Q3" s="3">
        <f>P3*N3</f>
        <v>1</v>
      </c>
      <c r="R3" s="3">
        <f>$T$1^A3</f>
        <v>1</v>
      </c>
      <c r="S3">
        <f>O3*R3</f>
        <v>1.4952880509536581E-2</v>
      </c>
    </row>
    <row r="4" spans="1:20" x14ac:dyDescent="0.25">
      <c r="A4" s="1">
        <v>1</v>
      </c>
      <c r="B4" s="1">
        <v>66</v>
      </c>
      <c r="C4" s="1">
        <v>42854</v>
      </c>
      <c r="D4" s="1">
        <f>C4/C3</f>
        <v>0.98965405754930491</v>
      </c>
      <c r="E4" s="1">
        <f>1-D4</f>
        <v>1.0345942450695089E-2</v>
      </c>
      <c r="F4" s="1">
        <f>D4</f>
        <v>0.98965405754930491</v>
      </c>
      <c r="G4" s="1">
        <f>C4/C3</f>
        <v>0.98965405754930491</v>
      </c>
      <c r="H4" s="2">
        <v>61</v>
      </c>
      <c r="I4" s="2">
        <v>47040</v>
      </c>
      <c r="J4" s="2">
        <f>I4/I3</f>
        <v>0.99534490055014813</v>
      </c>
      <c r="K4" s="2">
        <f>1-J4</f>
        <v>4.6550994498518738E-3</v>
      </c>
      <c r="L4" s="2">
        <f>J4</f>
        <v>0.99534490055014813</v>
      </c>
      <c r="M4" s="2">
        <f>I4/I3</f>
        <v>0.99534490055014813</v>
      </c>
      <c r="N4" s="3">
        <f>G4*L4</f>
        <v>0.98504711949046342</v>
      </c>
      <c r="O4" s="3">
        <f>N4-N5</f>
        <v>2.3628696257267601E-2</v>
      </c>
      <c r="P4" s="3">
        <f>$T$1^A4</f>
        <v>0.95238095238095233</v>
      </c>
      <c r="Q4" s="3">
        <f>P4*N4</f>
        <v>0.93814011380044127</v>
      </c>
      <c r="R4" s="3">
        <f>1+T1</f>
        <v>1.9523809523809523</v>
      </c>
      <c r="S4">
        <f>O4*R4</f>
        <v>4.6132216502284364E-2</v>
      </c>
    </row>
    <row r="5" spans="1:20" x14ac:dyDescent="0.25">
      <c r="A5" s="1">
        <v>2</v>
      </c>
      <c r="B5" s="1">
        <v>67</v>
      </c>
      <c r="C5" s="1">
        <v>42081</v>
      </c>
      <c r="D5" s="1">
        <f t="shared" ref="D5:D7" si="0">C5/C4</f>
        <v>0.98196201054744015</v>
      </c>
      <c r="E5" s="1">
        <f t="shared" ref="E5:E7" si="1">1-D5</f>
        <v>1.8037989452559855E-2</v>
      </c>
      <c r="F5" s="1">
        <f>F4*D5</f>
        <v>0.97180268809754744</v>
      </c>
      <c r="G5" s="1">
        <f>C5/C3</f>
        <v>0.97180268809754744</v>
      </c>
      <c r="H5" s="2">
        <v>62</v>
      </c>
      <c r="I5" s="2">
        <v>46755</v>
      </c>
      <c r="J5" s="2">
        <f t="shared" ref="J5:J7" si="2">I5/I4</f>
        <v>0.99394132653061229</v>
      </c>
      <c r="K5" s="2">
        <f t="shared" ref="K5:K7" si="3">1-J5</f>
        <v>6.0586734693877098E-3</v>
      </c>
      <c r="L5" s="2">
        <f>L4*J5</f>
        <v>0.98931443080829462</v>
      </c>
      <c r="M5" s="2">
        <f>I5/I3</f>
        <v>0.98931443080829451</v>
      </c>
      <c r="N5" s="3">
        <f>G5*L5</f>
        <v>0.96141842323319582</v>
      </c>
      <c r="O5" s="3">
        <f t="shared" ref="O4:O6" si="4">N5-N6</f>
        <v>2.1830780124818205E-2</v>
      </c>
      <c r="P5" s="3">
        <f>$T$1^A5</f>
        <v>0.90702947845804982</v>
      </c>
      <c r="Q5" s="3">
        <f>P5*N5</f>
        <v>0.8720348510051662</v>
      </c>
      <c r="R5" s="3">
        <f>R4+T1^A5</f>
        <v>2.8594104308390023</v>
      </c>
      <c r="S5">
        <f>O5*R5</f>
        <v>6.2423160402257954E-2</v>
      </c>
    </row>
    <row r="6" spans="1:20" x14ac:dyDescent="0.25">
      <c r="A6" s="1">
        <v>3</v>
      </c>
      <c r="B6" s="1">
        <v>68</v>
      </c>
      <c r="C6" s="1">
        <v>41351</v>
      </c>
      <c r="D6" s="1">
        <f t="shared" si="0"/>
        <v>0.98265250350514488</v>
      </c>
      <c r="E6" s="1">
        <f t="shared" si="1"/>
        <v>1.7347496494855119E-2</v>
      </c>
      <c r="F6" s="1">
        <f t="shared" ref="F6:F7" si="5">F5*D6</f>
        <v>0.95494434437208442</v>
      </c>
      <c r="G6" s="1">
        <f>C6/C3</f>
        <v>0.95494434437208442</v>
      </c>
      <c r="H6" s="2">
        <v>63</v>
      </c>
      <c r="I6" s="2">
        <v>46500</v>
      </c>
      <c r="J6" s="2">
        <f t="shared" si="2"/>
        <v>0.99454603785691365</v>
      </c>
      <c r="K6" s="2">
        <f t="shared" si="3"/>
        <v>5.453962143086355E-3</v>
      </c>
      <c r="L6" s="2">
        <f t="shared" ref="L6:L7" si="6">L5*J6</f>
        <v>0.98391874735505713</v>
      </c>
      <c r="M6" s="2">
        <f>I6/I3</f>
        <v>0.98391874735505713</v>
      </c>
      <c r="N6" s="3">
        <f>G6*L6</f>
        <v>0.93958764310837761</v>
      </c>
      <c r="O6" s="3">
        <f t="shared" si="4"/>
        <v>3.4904376867732068E-2</v>
      </c>
      <c r="P6" s="3">
        <f>$T$1^A6</f>
        <v>0.86383759853147601</v>
      </c>
      <c r="Q6" s="3">
        <f>P6*N6</f>
        <v>0.81165113323259042</v>
      </c>
      <c r="R6" s="3">
        <f>R5+T1^A6</f>
        <v>3.7232480293704784</v>
      </c>
      <c r="S6">
        <f>O6*R6</f>
        <v>0.12995765238918794</v>
      </c>
    </row>
    <row r="7" spans="1:20" x14ac:dyDescent="0.25">
      <c r="A7" s="1">
        <v>4</v>
      </c>
      <c r="B7" s="1">
        <v>69</v>
      </c>
      <c r="C7" s="1">
        <v>40050</v>
      </c>
      <c r="D7" s="1">
        <f t="shared" si="0"/>
        <v>0.96853764116950014</v>
      </c>
      <c r="E7" s="1">
        <f t="shared" si="1"/>
        <v>3.1462358830499859E-2</v>
      </c>
      <c r="F7" s="1">
        <f t="shared" si="5"/>
        <v>0.92489954274629349</v>
      </c>
      <c r="G7" s="1">
        <f>C7/C3</f>
        <v>0.92489954274629349</v>
      </c>
      <c r="H7" s="2">
        <v>64</v>
      </c>
      <c r="I7" s="2">
        <v>46227</v>
      </c>
      <c r="J7" s="2">
        <f t="shared" si="2"/>
        <v>0.99412903225806448</v>
      </c>
      <c r="K7" s="2">
        <f t="shared" si="3"/>
        <v>5.8709677419355177E-3</v>
      </c>
      <c r="L7" s="2">
        <f t="shared" si="6"/>
        <v>0.97814219212864995</v>
      </c>
      <c r="M7" s="2">
        <f>I7/I3</f>
        <v>0.97814219212865006</v>
      </c>
      <c r="N7" s="3">
        <f>G7*L7</f>
        <v>0.90468326624064554</v>
      </c>
      <c r="O7" s="3">
        <f>N7-N8</f>
        <v>0.90468326624064554</v>
      </c>
      <c r="P7" s="3">
        <f>$T$1^A7</f>
        <v>0.82270247479188185</v>
      </c>
      <c r="Q7" s="3">
        <f t="shared" ref="Q7" si="7">P7*N7</f>
        <v>0.74428516203898198</v>
      </c>
      <c r="R7" s="3">
        <f>R6+T1^A7</f>
        <v>4.5459505041623602</v>
      </c>
      <c r="S7">
        <f>O7*R7</f>
        <v>4.1126453502739135</v>
      </c>
    </row>
    <row r="8" spans="1:20" x14ac:dyDescent="0.25">
      <c r="Q8" s="6">
        <f>SUM(Q3:Q7)</f>
        <v>4.3661112600771794</v>
      </c>
      <c r="R8" s="4"/>
      <c r="S8" s="6">
        <f>SUM(S3:S7)</f>
        <v>4.3661112600771803</v>
      </c>
      <c r="T8" s="6" t="s">
        <v>23</v>
      </c>
    </row>
    <row r="11" spans="1:20" x14ac:dyDescent="0.25">
      <c r="B11" t="s">
        <v>19</v>
      </c>
    </row>
    <row r="12" spans="1:20" x14ac:dyDescent="0.25">
      <c r="B12" t="s">
        <v>20</v>
      </c>
    </row>
    <row r="13" spans="1:20" x14ac:dyDescent="0.25">
      <c r="B13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</dc:creator>
  <cp:lastModifiedBy>Melania Nica</cp:lastModifiedBy>
  <dcterms:created xsi:type="dcterms:W3CDTF">2023-02-28T13:09:04Z</dcterms:created>
  <dcterms:modified xsi:type="dcterms:W3CDTF">2024-02-28T16:23:00Z</dcterms:modified>
</cp:coreProperties>
</file>