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qmulprod-my.sharepoint.com/personal/ahw849_qmul_ac_uk/Documents/MTH5125/"/>
    </mc:Choice>
  </mc:AlternateContent>
  <xr:revisionPtr revIDLastSave="0" documentId="8_{BFAA6539-A0B1-4347-A15A-09474D5FD332}" xr6:coauthVersionLast="47" xr6:coauthVersionMax="47" xr10:uidLastSave="{00000000-0000-0000-0000-000000000000}"/>
  <bookViews>
    <workbookView xWindow="-120" yWindow="-120" windowWidth="20730" windowHeight="11160" xr2:uid="{657BB3CD-195A-4FCF-A782-31EF70171B4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6" i="1" l="1"/>
  <c r="T16" i="1"/>
  <c r="U13" i="1"/>
  <c r="U14" i="1"/>
  <c r="U15" i="1"/>
  <c r="U12" i="1"/>
  <c r="T13" i="1"/>
  <c r="T14" i="1"/>
  <c r="T15" i="1"/>
  <c r="T12" i="1"/>
  <c r="M16" i="1"/>
  <c r="S13" i="1"/>
  <c r="S14" i="1"/>
  <c r="S15" i="1"/>
  <c r="S12" i="1"/>
  <c r="M15" i="1"/>
  <c r="N14" i="1"/>
  <c r="M14" i="1"/>
  <c r="O13" i="1"/>
  <c r="O14" i="1" s="1"/>
  <c r="O15" i="1" s="1"/>
  <c r="N13" i="1"/>
  <c r="M13" i="1"/>
  <c r="P13" i="1" s="1"/>
  <c r="Q12" i="1"/>
  <c r="P12" i="1"/>
  <c r="O12" i="1"/>
  <c r="N12" i="1"/>
  <c r="M12" i="1"/>
  <c r="G12" i="1"/>
  <c r="F12" i="1"/>
  <c r="E15" i="1"/>
  <c r="E14" i="1"/>
  <c r="E13" i="1"/>
  <c r="D13" i="1"/>
  <c r="D12" i="1"/>
  <c r="C15" i="1"/>
  <c r="C14" i="1"/>
  <c r="C13" i="1"/>
  <c r="C12" i="1"/>
  <c r="Q14" i="1" l="1"/>
  <c r="Q15" i="1"/>
  <c r="Q13" i="1"/>
  <c r="P14" i="1"/>
  <c r="P15" i="1"/>
  <c r="E12" i="1" l="1"/>
  <c r="J8" i="1"/>
  <c r="G15" i="1" l="1"/>
  <c r="G16" i="1" s="1"/>
  <c r="G14" i="1"/>
  <c r="G13" i="1"/>
  <c r="F15" i="1"/>
  <c r="F14" i="1"/>
  <c r="F13" i="1"/>
  <c r="D14" i="1"/>
  <c r="C8" i="1"/>
  <c r="L4" i="1"/>
  <c r="L8" i="1" s="1"/>
  <c r="K4" i="1"/>
  <c r="K8" i="1" s="1"/>
  <c r="J4" i="1"/>
  <c r="N8" i="1" s="1"/>
  <c r="F16" i="1" l="1"/>
  <c r="F18" i="1" s="1"/>
</calcChain>
</file>

<file path=xl/sharedStrings.xml><?xml version="1.0" encoding="utf-8"?>
<sst xmlns="http://schemas.openxmlformats.org/spreadsheetml/2006/main" count="43" uniqueCount="35">
  <si>
    <t>[x]</t>
  </si>
  <si>
    <t>[41]</t>
  </si>
  <si>
    <t>l_[x]</t>
  </si>
  <si>
    <t>l_[x]+1</t>
  </si>
  <si>
    <t>x+4</t>
  </si>
  <si>
    <t>l_[x]+3</t>
  </si>
  <si>
    <t>l_[x]+2</t>
  </si>
  <si>
    <t>d_[41]</t>
  </si>
  <si>
    <t>d_[41]+1</t>
  </si>
  <si>
    <t>d_[41]+2</t>
  </si>
  <si>
    <t>q_[41]+1</t>
  </si>
  <si>
    <t>_2|q_[41]+1</t>
  </si>
  <si>
    <t>Pr[K&gt;=3]</t>
  </si>
  <si>
    <t>q_[41]</t>
  </si>
  <si>
    <t>Pr[K=0]</t>
  </si>
  <si>
    <t>Pr[K=1]</t>
  </si>
  <si>
    <t>Pr[K=2]</t>
  </si>
  <si>
    <t>k</t>
  </si>
  <si>
    <t>&gt;=3</t>
  </si>
  <si>
    <t>Pr(K=k)</t>
  </si>
  <si>
    <t>v^(k+1)</t>
  </si>
  <si>
    <t>v</t>
  </si>
  <si>
    <t>Pr(K=k)*v^(k+1)</t>
  </si>
  <si>
    <t>=EPV Income</t>
  </si>
  <si>
    <t>EPV Benefit outgo ($1)=</t>
  </si>
  <si>
    <t>B=</t>
  </si>
  <si>
    <t>Q6.3</t>
  </si>
  <si>
    <t>ä_k+1</t>
  </si>
  <si>
    <t>350*Pr(K=k)*ä_k+1</t>
  </si>
  <si>
    <t>a)</t>
  </si>
  <si>
    <t xml:space="preserve">b) </t>
  </si>
  <si>
    <t>Loss</t>
  </si>
  <si>
    <t>Sum</t>
  </si>
  <si>
    <t>Loss*Pr[K=k]</t>
  </si>
  <si>
    <t>Loss^2*Pr[K=k]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</si>
</sst>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164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quotePrefix="1" applyFont="1" applyBorder="1"/>
  </cellXfs>
  <cellStyles count="2">
    <cellStyle name="Normal" xfId="0" builtinId="0"/>
    <cellStyle name="Normal 2" xfId="1" xr:uid="{296DFCAB-CCDE-4007-BE1F-9CF6C12014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94774-C038-4397-A86E-B2A39CD4BA00}">
  <dimension ref="A1:U18"/>
  <sheetViews>
    <sheetView tabSelected="1" topLeftCell="L3" workbookViewId="0">
      <selection activeCell="U20" sqref="U20"/>
    </sheetView>
  </sheetViews>
  <sheetFormatPr defaultRowHeight="15" x14ac:dyDescent="0.25"/>
  <cols>
    <col min="4" max="4" width="12.42578125" customWidth="1"/>
    <col min="5" max="5" width="20.85546875" bestFit="1" customWidth="1"/>
    <col min="6" max="6" width="15" bestFit="1" customWidth="1"/>
    <col min="10" max="10" width="9.42578125" bestFit="1" customWidth="1"/>
    <col min="11" max="11" width="11.140625" bestFit="1" customWidth="1"/>
    <col min="12" max="12" width="11.85546875" bestFit="1" customWidth="1"/>
    <col min="16" max="16" width="15" bestFit="1" customWidth="1"/>
    <col min="20" max="20" width="12.140625" bestFit="1" customWidth="1"/>
    <col min="21" max="21" width="15.7109375" bestFit="1" customWidth="1"/>
  </cols>
  <sheetData>
    <row r="1" spans="1:21" x14ac:dyDescent="0.25">
      <c r="A1" t="s">
        <v>26</v>
      </c>
    </row>
    <row r="2" spans="1:21" ht="15.75" thickBot="1" x14ac:dyDescent="0.3"/>
    <row r="3" spans="1:21" x14ac:dyDescent="0.25">
      <c r="B3" s="2" t="s">
        <v>0</v>
      </c>
      <c r="C3" s="3" t="s">
        <v>2</v>
      </c>
      <c r="D3" s="3" t="s">
        <v>3</v>
      </c>
      <c r="E3" s="3" t="s">
        <v>6</v>
      </c>
      <c r="F3" s="3" t="s">
        <v>6</v>
      </c>
      <c r="G3" s="3" t="s">
        <v>5</v>
      </c>
      <c r="H3" s="4" t="s">
        <v>4</v>
      </c>
      <c r="J3" s="2" t="s">
        <v>7</v>
      </c>
      <c r="K3" s="3" t="s">
        <v>8</v>
      </c>
      <c r="L3" s="4" t="s">
        <v>9</v>
      </c>
    </row>
    <row r="4" spans="1:21" ht="15.75" thickBot="1" x14ac:dyDescent="0.3">
      <c r="B4" s="5" t="s">
        <v>1</v>
      </c>
      <c r="C4" s="6">
        <v>99802</v>
      </c>
      <c r="D4" s="6">
        <v>99689</v>
      </c>
      <c r="E4" s="6">
        <v>99502</v>
      </c>
      <c r="F4" s="6">
        <v>99283</v>
      </c>
      <c r="G4" s="6">
        <v>99033</v>
      </c>
      <c r="H4" s="7">
        <v>45</v>
      </c>
      <c r="J4" s="5">
        <f>C4-D4</f>
        <v>113</v>
      </c>
      <c r="K4" s="6">
        <f>D4-E4</f>
        <v>187</v>
      </c>
      <c r="L4" s="7">
        <f>E4-F4</f>
        <v>219</v>
      </c>
    </row>
    <row r="6" spans="1:21" ht="15.75" thickBot="1" x14ac:dyDescent="0.3">
      <c r="J6" t="s">
        <v>14</v>
      </c>
      <c r="K6" t="s">
        <v>15</v>
      </c>
      <c r="L6" t="s">
        <v>16</v>
      </c>
    </row>
    <row r="7" spans="1:21" x14ac:dyDescent="0.25">
      <c r="J7" s="2" t="s">
        <v>13</v>
      </c>
      <c r="K7" s="3" t="s">
        <v>10</v>
      </c>
      <c r="L7" s="4" t="s">
        <v>11</v>
      </c>
      <c r="N7" t="s">
        <v>12</v>
      </c>
    </row>
    <row r="8" spans="1:21" ht="15.75" thickBot="1" x14ac:dyDescent="0.3">
      <c r="B8" t="s">
        <v>21</v>
      </c>
      <c r="C8">
        <f>1/(1+0.06)</f>
        <v>0.94339622641509424</v>
      </c>
      <c r="J8" s="8">
        <f>$J$4/$C$4</f>
        <v>1.1322418388409049E-3</v>
      </c>
      <c r="K8" s="9">
        <f>$K$4/$C$4</f>
        <v>1.873709945692471E-3</v>
      </c>
      <c r="L8" s="10">
        <f>$L$4/$C$4</f>
        <v>2.1943448027093647E-3</v>
      </c>
      <c r="N8" s="1">
        <f>1-J8-K8-L8</f>
        <v>0.99479970341275725</v>
      </c>
    </row>
    <row r="11" spans="1:21" x14ac:dyDescent="0.25">
      <c r="A11" t="s">
        <v>29</v>
      </c>
      <c r="B11" t="s">
        <v>17</v>
      </c>
      <c r="C11" t="s">
        <v>19</v>
      </c>
      <c r="D11" t="s">
        <v>20</v>
      </c>
      <c r="E11" t="s">
        <v>27</v>
      </c>
      <c r="F11" t="s">
        <v>22</v>
      </c>
      <c r="G11" t="s">
        <v>28</v>
      </c>
      <c r="K11" t="s">
        <v>30</v>
      </c>
      <c r="L11" t="s">
        <v>17</v>
      </c>
      <c r="M11" t="s">
        <v>19</v>
      </c>
      <c r="N11" t="s">
        <v>20</v>
      </c>
      <c r="O11" t="s">
        <v>27</v>
      </c>
      <c r="P11" t="s">
        <v>22</v>
      </c>
      <c r="Q11" t="s">
        <v>28</v>
      </c>
      <c r="S11" t="s">
        <v>31</v>
      </c>
      <c r="T11" t="s">
        <v>33</v>
      </c>
      <c r="U11" t="s">
        <v>34</v>
      </c>
    </row>
    <row r="12" spans="1:21" x14ac:dyDescent="0.25">
      <c r="B12">
        <v>0</v>
      </c>
      <c r="C12" s="1">
        <f>$J$8</f>
        <v>1.1322418388409049E-3</v>
      </c>
      <c r="D12">
        <f>$C$8^(B12+1)</f>
        <v>0.94339622641509424</v>
      </c>
      <c r="E12">
        <f>1</f>
        <v>1</v>
      </c>
      <c r="F12">
        <f>C12*D12</f>
        <v>1.068152678151797E-3</v>
      </c>
      <c r="G12">
        <f>350*C12*E12</f>
        <v>0.3962846435943167</v>
      </c>
      <c r="L12">
        <v>0</v>
      </c>
      <c r="M12" s="1">
        <f>$J$8</f>
        <v>1.1322418388409049E-3</v>
      </c>
      <c r="N12">
        <f>$C$8^(L12+1)</f>
        <v>0.94339622641509424</v>
      </c>
      <c r="O12">
        <f>1</f>
        <v>1</v>
      </c>
      <c r="P12">
        <f>M12*N12</f>
        <v>1.068152678151797E-3</v>
      </c>
      <c r="Q12">
        <f>350*M12*O12</f>
        <v>0.3962846435943167</v>
      </c>
      <c r="S12">
        <f>$F$18*N12-350*O12</f>
        <v>203731.49098802105</v>
      </c>
      <c r="T12">
        <f>S12*M12</f>
        <v>230.6733179860762</v>
      </c>
      <c r="U12">
        <f>S12^2*M12</f>
        <v>46995419.004457198</v>
      </c>
    </row>
    <row r="13" spans="1:21" x14ac:dyDescent="0.25">
      <c r="B13">
        <v>1</v>
      </c>
      <c r="C13" s="1">
        <f>$K$8</f>
        <v>1.873709945692471E-3</v>
      </c>
      <c r="D13">
        <f>$C$8^(B13+1)</f>
        <v>0.88999644001423972</v>
      </c>
      <c r="E13">
        <f>E12+D12</f>
        <v>1.9433962264150941</v>
      </c>
      <c r="F13">
        <f t="shared" ref="F13:F15" si="0">C13*D13</f>
        <v>1.6675951812855736E-3</v>
      </c>
      <c r="G13">
        <f t="shared" ref="G13:G15" si="1">350*C13*E13</f>
        <v>1.2744762932493126</v>
      </c>
      <c r="L13">
        <v>1</v>
      </c>
      <c r="M13" s="1">
        <f>$K$8</f>
        <v>1.873709945692471E-3</v>
      </c>
      <c r="N13">
        <f>$C$8^(L13+1)</f>
        <v>0.88999644001423972</v>
      </c>
      <c r="O13">
        <f>O12+N12</f>
        <v>1.9433962264150941</v>
      </c>
      <c r="P13">
        <f t="shared" ref="P13:P15" si="2">M13*N13</f>
        <v>1.6675951812855736E-3</v>
      </c>
      <c r="Q13">
        <f t="shared" ref="Q13:Q15" si="3">350*M13*O13</f>
        <v>1.2744762932493126</v>
      </c>
      <c r="S13">
        <f t="shared" ref="S13:S15" si="4">$F$18*N13-350*O13</f>
        <v>191849.51980001983</v>
      </c>
      <c r="T13">
        <f t="shared" ref="T13:T15" si="5">S13*M13</f>
        <v>359.47035332562183</v>
      </c>
      <c r="U13">
        <f t="shared" ref="U13:U15" si="6">S13^2*M13</f>
        <v>68964214.667863995</v>
      </c>
    </row>
    <row r="14" spans="1:21" x14ac:dyDescent="0.25">
      <c r="B14">
        <v>2</v>
      </c>
      <c r="C14" s="1">
        <f>$L$8</f>
        <v>2.1943448027093647E-3</v>
      </c>
      <c r="D14">
        <f>$C$8^(B14+1)</f>
        <v>0.83961928303230149</v>
      </c>
      <c r="E14">
        <f>E13+D13</f>
        <v>2.8333926664293339</v>
      </c>
      <c r="F14">
        <f t="shared" si="0"/>
        <v>1.8424142099764938E-3</v>
      </c>
      <c r="G14">
        <f t="shared" si="1"/>
        <v>2.1761041650649133</v>
      </c>
      <c r="L14">
        <v>2</v>
      </c>
      <c r="M14" s="1">
        <f>$L$8</f>
        <v>2.1943448027093647E-3</v>
      </c>
      <c r="N14">
        <f>$C$8^(L14+1)</f>
        <v>0.83961928303230149</v>
      </c>
      <c r="O14">
        <f>O13+N13</f>
        <v>2.8333926664293339</v>
      </c>
      <c r="P14">
        <f t="shared" si="2"/>
        <v>1.8424142099764938E-3</v>
      </c>
      <c r="Q14">
        <f t="shared" si="3"/>
        <v>2.1761041650649133</v>
      </c>
      <c r="S14">
        <f t="shared" si="4"/>
        <v>180640.11301888659</v>
      </c>
      <c r="T14">
        <f t="shared" si="5"/>
        <v>396.38669316382607</v>
      </c>
      <c r="U14">
        <f t="shared" si="6"/>
        <v>71603337.052296251</v>
      </c>
    </row>
    <row r="15" spans="1:21" ht="15.75" thickBot="1" x14ac:dyDescent="0.3">
      <c r="B15" t="s">
        <v>18</v>
      </c>
      <c r="C15" s="1">
        <f>$N$8</f>
        <v>0.99479970341275725</v>
      </c>
      <c r="D15">
        <v>0</v>
      </c>
      <c r="E15">
        <f>E14</f>
        <v>2.8333926664293339</v>
      </c>
      <c r="F15">
        <f t="shared" si="0"/>
        <v>0</v>
      </c>
      <c r="G15">
        <f t="shared" si="1"/>
        <v>986.53036447552392</v>
      </c>
      <c r="L15" t="s">
        <v>18</v>
      </c>
      <c r="M15" s="1">
        <f>$N$8</f>
        <v>0.99479970341275725</v>
      </c>
      <c r="N15">
        <v>0</v>
      </c>
      <c r="O15">
        <f>O14</f>
        <v>2.8333926664293339</v>
      </c>
      <c r="P15">
        <f t="shared" si="2"/>
        <v>0</v>
      </c>
      <c r="Q15">
        <f t="shared" si="3"/>
        <v>986.53036447552392</v>
      </c>
      <c r="S15">
        <f t="shared" si="4"/>
        <v>-991.68743325026685</v>
      </c>
      <c r="T15">
        <f t="shared" si="5"/>
        <v>-986.53036447552392</v>
      </c>
      <c r="U15">
        <f t="shared" si="6"/>
        <v>978329.76497018256</v>
      </c>
    </row>
    <row r="16" spans="1:21" ht="15.75" thickBot="1" x14ac:dyDescent="0.3">
      <c r="E16" s="11" t="s">
        <v>24</v>
      </c>
      <c r="F16" s="12">
        <f>SUM(F12:F15)</f>
        <v>4.5781620694138637E-3</v>
      </c>
      <c r="G16" s="11">
        <f>SUM(G12:G15)</f>
        <v>990.37722957743244</v>
      </c>
      <c r="H16" s="13" t="s">
        <v>23</v>
      </c>
      <c r="I16" s="12"/>
      <c r="L16" t="s">
        <v>32</v>
      </c>
      <c r="M16" s="1">
        <f>SUM(M12:M15)</f>
        <v>1</v>
      </c>
      <c r="T16">
        <f>SUM(T12:T15)</f>
        <v>0</v>
      </c>
      <c r="U16">
        <f>SUM(U12:U15)</f>
        <v>188541300.48958763</v>
      </c>
    </row>
    <row r="17" spans="5:6" ht="15.75" thickBot="1" x14ac:dyDescent="0.3"/>
    <row r="18" spans="5:6" ht="15.75" thickBot="1" x14ac:dyDescent="0.3">
      <c r="E18" s="11" t="s">
        <v>25</v>
      </c>
      <c r="F18" s="12">
        <f>G16/F16</f>
        <v>216326.38044730233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</dc:creator>
  <cp:lastModifiedBy>Melania Nica</cp:lastModifiedBy>
  <dcterms:created xsi:type="dcterms:W3CDTF">2023-02-12T11:24:26Z</dcterms:created>
  <dcterms:modified xsi:type="dcterms:W3CDTF">2024-02-15T20:05:07Z</dcterms:modified>
</cp:coreProperties>
</file>