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\Documents\Mel\QMUL\MTH5125\MTH5125Slides\"/>
    </mc:Choice>
  </mc:AlternateContent>
  <xr:revisionPtr revIDLastSave="0" documentId="13_ncr:1_{A76C0662-6DF7-43A1-A9FA-1C0EAA14925C}" xr6:coauthVersionLast="47" xr6:coauthVersionMax="47" xr10:uidLastSave="{00000000-0000-0000-0000-000000000000}"/>
  <bookViews>
    <workbookView xWindow="-110" yWindow="-110" windowWidth="19420" windowHeight="10300" xr2:uid="{244DACB6-D2A0-4385-A9A6-423AC7869A41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1" l="1"/>
  <c r="F8" i="1"/>
  <c r="F6" i="1"/>
  <c r="F4" i="1"/>
  <c r="B14" i="1"/>
  <c r="Q6" i="1"/>
  <c r="Q4" i="1"/>
  <c r="Q5" i="1"/>
  <c r="I4" i="1"/>
  <c r="I5" i="1"/>
  <c r="I6" i="1"/>
  <c r="I7" i="1"/>
  <c r="Q7" i="1"/>
  <c r="O6" i="1"/>
  <c r="O4" i="1"/>
  <c r="O5" i="1"/>
  <c r="O7" i="1"/>
  <c r="M6" i="1"/>
  <c r="M4" i="1"/>
  <c r="M5" i="1"/>
  <c r="L17" i="1"/>
  <c r="L19" i="1"/>
  <c r="L21" i="1"/>
  <c r="L23" i="1"/>
  <c r="L25" i="1"/>
  <c r="L27" i="1"/>
  <c r="L29" i="1"/>
  <c r="L31" i="1"/>
  <c r="L33" i="1"/>
  <c r="L18" i="1"/>
  <c r="L20" i="1"/>
  <c r="L22" i="1"/>
  <c r="L24" i="1"/>
  <c r="L26" i="1"/>
  <c r="L28" i="1"/>
  <c r="L30" i="1"/>
  <c r="L32" i="1"/>
  <c r="K17" i="1"/>
  <c r="K19" i="1"/>
  <c r="K21" i="1"/>
  <c r="K23" i="1"/>
  <c r="K25" i="1"/>
  <c r="K27" i="1"/>
  <c r="K29" i="1"/>
  <c r="K31" i="1"/>
  <c r="K33" i="1"/>
  <c r="K35" i="1"/>
  <c r="K37" i="1"/>
  <c r="K39" i="1"/>
  <c r="K41" i="1"/>
  <c r="K43" i="1"/>
  <c r="K45" i="1"/>
  <c r="K47" i="1"/>
  <c r="K49" i="1"/>
  <c r="K51" i="1"/>
  <c r="K53" i="1"/>
  <c r="K18" i="1"/>
  <c r="K20" i="1"/>
  <c r="K22" i="1"/>
  <c r="K24" i="1"/>
  <c r="K26" i="1"/>
  <c r="K28" i="1"/>
  <c r="K30" i="1"/>
  <c r="K32" i="1"/>
  <c r="K34" i="1"/>
  <c r="K36" i="1"/>
  <c r="K38" i="1"/>
  <c r="K40" i="1"/>
  <c r="K42" i="1"/>
  <c r="K44" i="1"/>
  <c r="K46" i="1"/>
  <c r="K48" i="1"/>
  <c r="K50" i="1"/>
  <c r="K52" i="1"/>
  <c r="J17" i="1"/>
  <c r="J19" i="1"/>
  <c r="J21" i="1"/>
  <c r="J23" i="1"/>
  <c r="J25" i="1"/>
  <c r="J27" i="1"/>
  <c r="J29" i="1"/>
  <c r="J31" i="1"/>
  <c r="J33" i="1"/>
  <c r="J35" i="1"/>
  <c r="J37" i="1"/>
  <c r="J39" i="1"/>
  <c r="J41" i="1"/>
  <c r="J43" i="1"/>
  <c r="J45" i="1"/>
  <c r="J47" i="1"/>
  <c r="J49" i="1"/>
  <c r="J51" i="1"/>
  <c r="J53" i="1"/>
  <c r="J55" i="1"/>
  <c r="J57" i="1"/>
  <c r="J59" i="1"/>
  <c r="J61" i="1"/>
  <c r="J63" i="1"/>
  <c r="J65" i="1"/>
  <c r="J67" i="1"/>
  <c r="J69" i="1"/>
  <c r="J71" i="1"/>
  <c r="J73" i="1"/>
  <c r="J75" i="1"/>
  <c r="J77" i="1"/>
  <c r="J79" i="1"/>
  <c r="J81" i="1"/>
  <c r="J83" i="1"/>
  <c r="J85" i="1"/>
  <c r="J87" i="1"/>
  <c r="J89" i="1"/>
  <c r="J91" i="1"/>
  <c r="J93" i="1"/>
  <c r="J18" i="1"/>
  <c r="J20" i="1"/>
  <c r="J22" i="1"/>
  <c r="J24" i="1"/>
  <c r="J26" i="1"/>
  <c r="J28" i="1"/>
  <c r="J30" i="1"/>
  <c r="J32" i="1"/>
  <c r="J34" i="1"/>
  <c r="J36" i="1"/>
  <c r="J38" i="1"/>
  <c r="J40" i="1"/>
  <c r="J42" i="1"/>
  <c r="J44" i="1"/>
  <c r="J46" i="1"/>
  <c r="J48" i="1"/>
  <c r="J50" i="1"/>
  <c r="J52" i="1"/>
  <c r="J54" i="1"/>
  <c r="J56" i="1"/>
  <c r="J58" i="1"/>
  <c r="J60" i="1"/>
  <c r="J62" i="1"/>
  <c r="J64" i="1"/>
  <c r="J66" i="1"/>
  <c r="J68" i="1"/>
  <c r="J70" i="1"/>
  <c r="J72" i="1"/>
  <c r="J74" i="1"/>
  <c r="J76" i="1"/>
  <c r="J78" i="1"/>
  <c r="J80" i="1"/>
  <c r="J82" i="1"/>
  <c r="J84" i="1"/>
  <c r="J86" i="1"/>
  <c r="J88" i="1"/>
  <c r="J90" i="1"/>
  <c r="J92" i="1"/>
  <c r="M7" i="1"/>
  <c r="K5" i="1"/>
  <c r="K7" i="1"/>
  <c r="K6" i="1"/>
  <c r="H14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4" i="1"/>
  <c r="B9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B3" i="1"/>
  <c r="C14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B8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I17" i="1"/>
  <c r="I19" i="1"/>
  <c r="I21" i="1"/>
  <c r="I23" i="1"/>
  <c r="I25" i="1"/>
  <c r="I27" i="1"/>
  <c r="I29" i="1"/>
  <c r="I31" i="1"/>
  <c r="I33" i="1"/>
  <c r="I35" i="1"/>
  <c r="I37" i="1"/>
  <c r="I39" i="1"/>
  <c r="I41" i="1"/>
  <c r="I43" i="1"/>
  <c r="I45" i="1"/>
  <c r="I47" i="1"/>
  <c r="I49" i="1"/>
  <c r="I51" i="1"/>
  <c r="I53" i="1"/>
  <c r="I55" i="1"/>
  <c r="I57" i="1"/>
  <c r="I59" i="1"/>
  <c r="I61" i="1"/>
  <c r="I63" i="1"/>
  <c r="I65" i="1"/>
  <c r="I67" i="1"/>
  <c r="I69" i="1"/>
  <c r="I71" i="1"/>
  <c r="I73" i="1"/>
  <c r="I75" i="1"/>
  <c r="I77" i="1"/>
  <c r="I79" i="1"/>
  <c r="I81" i="1"/>
  <c r="I83" i="1"/>
  <c r="I85" i="1"/>
  <c r="I87" i="1"/>
  <c r="I89" i="1"/>
  <c r="I91" i="1"/>
  <c r="I93" i="1"/>
  <c r="I95" i="1"/>
  <c r="I97" i="1"/>
  <c r="I99" i="1"/>
  <c r="I101" i="1"/>
  <c r="I103" i="1"/>
  <c r="I105" i="1"/>
  <c r="I107" i="1"/>
  <c r="I109" i="1"/>
  <c r="I111" i="1"/>
  <c r="I113" i="1"/>
  <c r="I18" i="1"/>
  <c r="I20" i="1"/>
  <c r="I22" i="1"/>
  <c r="I24" i="1"/>
  <c r="I26" i="1"/>
  <c r="I28" i="1"/>
  <c r="I30" i="1"/>
  <c r="I32" i="1"/>
  <c r="I34" i="1"/>
  <c r="I36" i="1"/>
  <c r="I38" i="1"/>
  <c r="I40" i="1"/>
  <c r="I42" i="1"/>
  <c r="I44" i="1"/>
  <c r="I46" i="1"/>
  <c r="I48" i="1"/>
  <c r="I50" i="1"/>
  <c r="I52" i="1"/>
  <c r="I54" i="1"/>
  <c r="I56" i="1"/>
  <c r="I58" i="1"/>
  <c r="I60" i="1"/>
  <c r="I62" i="1"/>
  <c r="I64" i="1"/>
  <c r="I66" i="1"/>
  <c r="I68" i="1"/>
  <c r="I70" i="1"/>
  <c r="I72" i="1"/>
  <c r="I74" i="1"/>
  <c r="I76" i="1"/>
  <c r="I78" i="1"/>
  <c r="I80" i="1"/>
  <c r="I82" i="1"/>
  <c r="I84" i="1"/>
  <c r="I86" i="1"/>
  <c r="I88" i="1"/>
  <c r="I90" i="1"/>
  <c r="I92" i="1"/>
  <c r="I94" i="1"/>
  <c r="I96" i="1"/>
  <c r="I98" i="1"/>
  <c r="I100" i="1"/>
  <c r="I102" i="1"/>
  <c r="I104" i="1"/>
  <c r="I106" i="1"/>
  <c r="I108" i="1"/>
  <c r="I110" i="1"/>
  <c r="I112" i="1"/>
  <c r="F5" i="1"/>
</calcChain>
</file>

<file path=xl/sharedStrings.xml><?xml version="1.0" encoding="utf-8"?>
<sst xmlns="http://schemas.openxmlformats.org/spreadsheetml/2006/main" count="51" uniqueCount="43">
  <si>
    <t xml:space="preserve">A = </t>
  </si>
  <si>
    <t>Part (a)</t>
  </si>
  <si>
    <t>Part (b)(i)</t>
  </si>
  <si>
    <t xml:space="preserve">B = </t>
  </si>
  <si>
    <t xml:space="preserve"> c = </t>
  </si>
  <si>
    <t xml:space="preserve">i = </t>
  </si>
  <si>
    <t xml:space="preserve">x = </t>
  </si>
  <si>
    <t>Premium</t>
  </si>
  <si>
    <t>Policy Value</t>
  </si>
  <si>
    <t xml:space="preserve">s = </t>
  </si>
  <si>
    <t xml:space="preserve">g = </t>
  </si>
  <si>
    <t>Simpson's</t>
  </si>
  <si>
    <t>Part (b)(ii)</t>
  </si>
  <si>
    <t>rule</t>
  </si>
  <si>
    <t>t</t>
  </si>
  <si>
    <r>
      <t>t</t>
    </r>
    <r>
      <rPr>
        <sz val="10"/>
        <rFont val="Arial"/>
        <family val="2"/>
      </rPr>
      <t>p</t>
    </r>
    <r>
      <rPr>
        <vertAlign val="subscript"/>
        <sz val="10"/>
        <rFont val="Arial"/>
        <family val="2"/>
      </rPr>
      <t>x</t>
    </r>
    <r>
      <rPr>
        <vertAlign val="superscript"/>
        <sz val="10"/>
        <rFont val="Arial"/>
        <family val="2"/>
      </rPr>
      <t>00</t>
    </r>
  </si>
  <si>
    <r>
      <t>m</t>
    </r>
    <r>
      <rPr>
        <vertAlign val="subscript"/>
        <sz val="10"/>
        <rFont val="Arial"/>
        <family val="2"/>
      </rPr>
      <t>x+t</t>
    </r>
    <r>
      <rPr>
        <vertAlign val="superscript"/>
        <sz val="10"/>
        <rFont val="Arial"/>
        <family val="2"/>
      </rPr>
      <t>02</t>
    </r>
  </si>
  <si>
    <t>Multiplier</t>
  </si>
  <si>
    <r>
      <t>v</t>
    </r>
    <r>
      <rPr>
        <vertAlign val="superscript"/>
        <sz val="10"/>
        <rFont val="Arial"/>
        <family val="2"/>
      </rPr>
      <t>t</t>
    </r>
  </si>
  <si>
    <t>Simpson's multipliers - 5 yrs</t>
  </si>
  <si>
    <r>
      <t>6</t>
    </r>
    <r>
      <rPr>
        <sz val="10"/>
        <rFont val="Arial"/>
        <family val="2"/>
      </rPr>
      <t>p</t>
    </r>
    <r>
      <rPr>
        <vertAlign val="subscript"/>
        <sz val="10"/>
        <rFont val="Arial"/>
        <family val="2"/>
      </rPr>
      <t>35</t>
    </r>
    <r>
      <rPr>
        <vertAlign val="superscript"/>
        <sz val="10"/>
        <rFont val="Arial"/>
        <family val="2"/>
      </rPr>
      <t>00</t>
    </r>
  </si>
  <si>
    <r>
      <t>6</t>
    </r>
    <r>
      <rPr>
        <sz val="10"/>
        <rFont val="Arial"/>
        <family val="2"/>
      </rPr>
      <t>p</t>
    </r>
    <r>
      <rPr>
        <vertAlign val="subscript"/>
        <sz val="10"/>
        <rFont val="Arial"/>
        <family val="2"/>
      </rPr>
      <t>35</t>
    </r>
    <r>
      <rPr>
        <vertAlign val="superscript"/>
        <sz val="10"/>
        <rFont val="Arial"/>
        <family val="2"/>
      </rPr>
      <t>01</t>
    </r>
  </si>
  <si>
    <r>
      <t>6</t>
    </r>
    <r>
      <rPr>
        <sz val="10"/>
        <rFont val="Arial"/>
        <family val="2"/>
      </rPr>
      <t>p</t>
    </r>
    <r>
      <rPr>
        <vertAlign val="subscript"/>
        <sz val="10"/>
        <rFont val="Arial"/>
        <family val="2"/>
      </rPr>
      <t>35</t>
    </r>
    <r>
      <rPr>
        <vertAlign val="superscript"/>
        <sz val="10"/>
        <rFont val="Arial"/>
        <family val="2"/>
      </rPr>
      <t>02</t>
    </r>
  </si>
  <si>
    <r>
      <t>m</t>
    </r>
    <r>
      <rPr>
        <vertAlign val="subscript"/>
        <sz val="10"/>
        <rFont val="Arial"/>
        <family val="2"/>
      </rPr>
      <t>x+t</t>
    </r>
    <r>
      <rPr>
        <vertAlign val="superscript"/>
        <sz val="10"/>
        <rFont val="Arial"/>
        <family val="2"/>
      </rPr>
      <t>01</t>
    </r>
  </si>
  <si>
    <r>
      <rPr>
        <sz val="10"/>
        <rFont val="Calibri"/>
        <family val="2"/>
      </rPr>
      <t>ã</t>
    </r>
    <r>
      <rPr>
        <vertAlign val="superscript"/>
        <sz val="10"/>
        <rFont val="Arial"/>
        <family val="2"/>
      </rPr>
      <t>00</t>
    </r>
    <r>
      <rPr>
        <vertAlign val="subscript"/>
        <sz val="10"/>
        <rFont val="Arial"/>
        <family val="2"/>
      </rPr>
      <t>35:6-yrs</t>
    </r>
  </si>
  <si>
    <r>
      <rPr>
        <sz val="10"/>
        <rFont val="Calibri"/>
        <family val="2"/>
      </rPr>
      <t>Ā</t>
    </r>
    <r>
      <rPr>
        <vertAlign val="superscript"/>
        <sz val="10"/>
        <rFont val="Arial"/>
        <family val="2"/>
      </rPr>
      <t>01</t>
    </r>
    <r>
      <rPr>
        <vertAlign val="subscript"/>
        <sz val="10"/>
        <rFont val="Arial"/>
        <family val="2"/>
      </rPr>
      <t>35:6-yrs</t>
    </r>
  </si>
  <si>
    <r>
      <rPr>
        <sz val="10"/>
        <rFont val="Calibri"/>
        <family val="2"/>
      </rPr>
      <t>Ā</t>
    </r>
    <r>
      <rPr>
        <vertAlign val="superscript"/>
        <sz val="10"/>
        <rFont val="Arial"/>
        <family val="2"/>
      </rPr>
      <t>02</t>
    </r>
    <r>
      <rPr>
        <vertAlign val="subscript"/>
        <sz val="10"/>
        <rFont val="Arial"/>
        <family val="2"/>
      </rPr>
      <t>35:6-yrs</t>
    </r>
  </si>
  <si>
    <r>
      <rPr>
        <sz val="10"/>
        <rFont val="Calibri"/>
        <family val="2"/>
      </rPr>
      <t>ã</t>
    </r>
    <r>
      <rPr>
        <vertAlign val="superscript"/>
        <sz val="10"/>
        <rFont val="Arial"/>
        <family val="2"/>
      </rPr>
      <t>00</t>
    </r>
    <r>
      <rPr>
        <vertAlign val="subscript"/>
        <sz val="10"/>
        <rFont val="Arial"/>
        <family val="2"/>
      </rPr>
      <t>36:5-yrs</t>
    </r>
  </si>
  <si>
    <r>
      <rPr>
        <sz val="10"/>
        <rFont val="Calibri"/>
        <family val="2"/>
      </rPr>
      <t>Ā</t>
    </r>
    <r>
      <rPr>
        <vertAlign val="superscript"/>
        <sz val="10"/>
        <rFont val="Arial"/>
        <family val="2"/>
      </rPr>
      <t>01</t>
    </r>
    <r>
      <rPr>
        <vertAlign val="subscript"/>
        <sz val="10"/>
        <rFont val="Arial"/>
        <family val="2"/>
      </rPr>
      <t>36:5-yrs</t>
    </r>
  </si>
  <si>
    <r>
      <rPr>
        <sz val="10"/>
        <rFont val="Calibri"/>
        <family val="2"/>
      </rPr>
      <t>Ā</t>
    </r>
    <r>
      <rPr>
        <vertAlign val="superscript"/>
        <sz val="10"/>
        <rFont val="Arial"/>
        <family val="2"/>
      </rPr>
      <t>02</t>
    </r>
    <r>
      <rPr>
        <vertAlign val="subscript"/>
        <sz val="10"/>
        <rFont val="Arial"/>
        <family val="2"/>
      </rPr>
      <t>36:5-yrs</t>
    </r>
  </si>
  <si>
    <r>
      <rPr>
        <sz val="10"/>
        <rFont val="Calibri"/>
        <family val="2"/>
      </rPr>
      <t>ã</t>
    </r>
    <r>
      <rPr>
        <vertAlign val="superscript"/>
        <sz val="10"/>
        <rFont val="Arial"/>
        <family val="2"/>
      </rPr>
      <t>00</t>
    </r>
    <r>
      <rPr>
        <vertAlign val="subscript"/>
        <sz val="10"/>
        <rFont val="Arial"/>
        <family val="2"/>
      </rPr>
      <t>37:4-yrs</t>
    </r>
  </si>
  <si>
    <r>
      <rPr>
        <sz val="10"/>
        <rFont val="Calibri"/>
        <family val="2"/>
      </rPr>
      <t>Ā</t>
    </r>
    <r>
      <rPr>
        <vertAlign val="superscript"/>
        <sz val="10"/>
        <rFont val="Arial"/>
        <family val="2"/>
      </rPr>
      <t>01</t>
    </r>
    <r>
      <rPr>
        <vertAlign val="subscript"/>
        <sz val="10"/>
        <rFont val="Arial"/>
        <family val="2"/>
      </rPr>
      <t>37:4-yrs</t>
    </r>
  </si>
  <si>
    <r>
      <rPr>
        <sz val="10"/>
        <rFont val="Calibri"/>
        <family val="2"/>
      </rPr>
      <t>Ā</t>
    </r>
    <r>
      <rPr>
        <vertAlign val="superscript"/>
        <sz val="10"/>
        <rFont val="Arial"/>
        <family val="2"/>
      </rPr>
      <t>02</t>
    </r>
    <r>
      <rPr>
        <vertAlign val="subscript"/>
        <sz val="10"/>
        <rFont val="Arial"/>
        <family val="2"/>
      </rPr>
      <t>37:4-yrs</t>
    </r>
  </si>
  <si>
    <r>
      <rPr>
        <sz val="10"/>
        <rFont val="Calibri"/>
        <family val="2"/>
      </rPr>
      <t>ã</t>
    </r>
    <r>
      <rPr>
        <vertAlign val="superscript"/>
        <sz val="10"/>
        <rFont val="Arial"/>
        <family val="2"/>
      </rPr>
      <t>00</t>
    </r>
    <r>
      <rPr>
        <vertAlign val="subscript"/>
        <sz val="10"/>
        <rFont val="Arial"/>
        <family val="2"/>
      </rPr>
      <t>39:2-yrs</t>
    </r>
  </si>
  <si>
    <r>
      <rPr>
        <sz val="10"/>
        <rFont val="Calibri"/>
        <family val="2"/>
      </rPr>
      <t>Ā</t>
    </r>
    <r>
      <rPr>
        <vertAlign val="superscript"/>
        <sz val="10"/>
        <rFont val="Arial"/>
        <family val="2"/>
      </rPr>
      <t>01</t>
    </r>
    <r>
      <rPr>
        <vertAlign val="subscript"/>
        <sz val="10"/>
        <rFont val="Arial"/>
        <family val="2"/>
      </rPr>
      <t>39:2-yrs</t>
    </r>
  </si>
  <si>
    <r>
      <rPr>
        <sz val="10"/>
        <rFont val="Calibri"/>
        <family val="2"/>
      </rPr>
      <t>Ā</t>
    </r>
    <r>
      <rPr>
        <vertAlign val="superscript"/>
        <sz val="10"/>
        <rFont val="Arial"/>
        <family val="2"/>
      </rPr>
      <t>02</t>
    </r>
    <r>
      <rPr>
        <vertAlign val="subscript"/>
        <sz val="10"/>
        <rFont val="Arial"/>
        <family val="2"/>
      </rPr>
      <t>39:2-yrs</t>
    </r>
  </si>
  <si>
    <r>
      <rPr>
        <sz val="10"/>
        <rFont val="Calibri"/>
        <family val="2"/>
      </rPr>
      <t>ã</t>
    </r>
    <r>
      <rPr>
        <vertAlign val="superscript"/>
        <sz val="10"/>
        <rFont val="Arial"/>
        <family val="2"/>
      </rPr>
      <t>00</t>
    </r>
    <r>
      <rPr>
        <vertAlign val="subscript"/>
        <sz val="10"/>
        <rFont val="Arial"/>
        <family val="2"/>
      </rPr>
      <t>40:1-yr</t>
    </r>
  </si>
  <si>
    <r>
      <rPr>
        <sz val="10"/>
        <rFont val="Calibri"/>
        <family val="2"/>
      </rPr>
      <t>Ā</t>
    </r>
    <r>
      <rPr>
        <vertAlign val="superscript"/>
        <sz val="10"/>
        <rFont val="Arial"/>
        <family val="2"/>
      </rPr>
      <t>01</t>
    </r>
    <r>
      <rPr>
        <vertAlign val="subscript"/>
        <sz val="10"/>
        <rFont val="Arial"/>
        <family val="2"/>
      </rPr>
      <t>40:1-yr</t>
    </r>
  </si>
  <si>
    <r>
      <rPr>
        <sz val="10"/>
        <rFont val="Calibri"/>
        <family val="2"/>
      </rPr>
      <t>Ā</t>
    </r>
    <r>
      <rPr>
        <vertAlign val="superscript"/>
        <sz val="10"/>
        <rFont val="Arial"/>
        <family val="2"/>
      </rPr>
      <t>02</t>
    </r>
    <r>
      <rPr>
        <vertAlign val="subscript"/>
        <sz val="10"/>
        <rFont val="Arial"/>
        <family val="2"/>
      </rPr>
      <t>40:1-yr</t>
    </r>
  </si>
  <si>
    <t>Simpson's multipliers - 4 yrs</t>
  </si>
  <si>
    <t>Simpson's multipliers - 2 yrs</t>
  </si>
  <si>
    <t>Simpson's multipliers - 1 yrs</t>
  </si>
  <si>
    <t>calculated using numerical integration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</si>
</sst>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.0000"/>
    <numFmt numFmtId="166" formatCode="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name val="Symbol"/>
      <family val="1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right"/>
    </xf>
    <xf numFmtId="165" fontId="0" fillId="2" borderId="0" xfId="0" applyNumberFormat="1" applyFill="1" applyAlignment="1">
      <alignment horizontal="left"/>
    </xf>
    <xf numFmtId="0" fontId="2" fillId="3" borderId="1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164" fontId="0" fillId="2" borderId="0" xfId="0" applyNumberFormat="1" applyFill="1" applyAlignment="1">
      <alignment horizontal="left"/>
    </xf>
    <xf numFmtId="164" fontId="3" fillId="3" borderId="1" xfId="0" applyNumberFormat="1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vertical="center"/>
    </xf>
    <xf numFmtId="2" fontId="0" fillId="2" borderId="0" xfId="0" applyNumberFormat="1" applyFill="1" applyAlignment="1">
      <alignment horizontal="left"/>
    </xf>
    <xf numFmtId="164" fontId="0" fillId="0" borderId="1" xfId="0" applyNumberFormat="1" applyBorder="1" applyAlignment="1">
      <alignment horizontal="center"/>
    </xf>
    <xf numFmtId="9" fontId="0" fillId="2" borderId="0" xfId="1" applyFont="1" applyFill="1" applyAlignment="1">
      <alignment horizontal="left"/>
    </xf>
    <xf numFmtId="1" fontId="0" fillId="2" borderId="0" xfId="1" applyNumberFormat="1" applyFont="1" applyFill="1" applyAlignment="1">
      <alignment horizontal="left"/>
    </xf>
    <xf numFmtId="0" fontId="2" fillId="3" borderId="1" xfId="0" applyFont="1" applyFill="1" applyBorder="1"/>
    <xf numFmtId="2" fontId="0" fillId="3" borderId="1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164" fontId="3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8" fillId="0" borderId="0" xfId="0" applyFont="1"/>
    <xf numFmtId="164" fontId="3" fillId="4" borderId="1" xfId="0" applyNumberFormat="1" applyFon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B8D86-A418-49D8-A10F-C0812A21EB4F}">
  <dimension ref="A1:S262"/>
  <sheetViews>
    <sheetView tabSelected="1" workbookViewId="0">
      <selection activeCell="K4" sqref="K4"/>
    </sheetView>
  </sheetViews>
  <sheetFormatPr defaultRowHeight="14.5" x14ac:dyDescent="0.35"/>
  <cols>
    <col min="4" max="4" width="9.36328125" bestFit="1" customWidth="1"/>
    <col min="6" max="6" width="11.54296875" customWidth="1"/>
    <col min="9" max="12" width="24.1796875" bestFit="1" customWidth="1"/>
    <col min="14" max="14" width="11.7265625" customWidth="1"/>
    <col min="16" max="16" width="11.08984375" customWidth="1"/>
    <col min="18" max="18" width="13.6328125" customWidth="1"/>
  </cols>
  <sheetData>
    <row r="1" spans="1:19" ht="15.5" x14ac:dyDescent="0.35">
      <c r="A1" s="28">
        <v>8.2100000000000009</v>
      </c>
      <c r="B1" s="1"/>
      <c r="C1" s="2"/>
      <c r="D1" s="2"/>
      <c r="E1" s="3"/>
      <c r="F1" s="2"/>
      <c r="I1" s="3"/>
      <c r="J1" s="3"/>
      <c r="K1" s="3"/>
    </row>
    <row r="2" spans="1:19" x14ac:dyDescent="0.35">
      <c r="B2" s="1"/>
      <c r="C2" s="2"/>
      <c r="D2" s="2"/>
      <c r="E2" s="3"/>
      <c r="F2" s="2"/>
      <c r="I2" s="3"/>
      <c r="J2" s="3"/>
      <c r="K2" s="3"/>
    </row>
    <row r="3" spans="1:19" x14ac:dyDescent="0.35">
      <c r="A3" s="4" t="s">
        <v>0</v>
      </c>
      <c r="B3" s="5">
        <f>5/10^4</f>
        <v>5.0000000000000001E-4</v>
      </c>
      <c r="C3" s="2"/>
      <c r="D3" s="2"/>
      <c r="E3" s="6" t="s">
        <v>1</v>
      </c>
      <c r="F3" s="19"/>
      <c r="H3" s="8" t="s">
        <v>2</v>
      </c>
      <c r="I3" s="9"/>
      <c r="J3" s="8" t="s">
        <v>2</v>
      </c>
      <c r="K3" s="9"/>
      <c r="L3" s="8"/>
      <c r="M3" s="9"/>
      <c r="N3" s="8"/>
      <c r="O3" s="9"/>
      <c r="P3" s="8"/>
      <c r="Q3" s="9"/>
    </row>
    <row r="4" spans="1:19" ht="16" x14ac:dyDescent="0.4">
      <c r="A4" s="4" t="s">
        <v>3</v>
      </c>
      <c r="B4" s="10">
        <f>7.4/10^5</f>
        <v>7.400000000000001E-5</v>
      </c>
      <c r="C4" s="2"/>
      <c r="D4" s="2"/>
      <c r="E4" s="11" t="s">
        <v>20</v>
      </c>
      <c r="F4" s="7">
        <f>B134</f>
        <v>0.99411211563092794</v>
      </c>
      <c r="H4" s="8" t="s">
        <v>24</v>
      </c>
      <c r="I4" s="12">
        <f>SUMPRODUCT(B14:B134,H14:H134,E14:E134)*A15/3</f>
        <v>5.4827047880476352</v>
      </c>
      <c r="J4" s="13" t="s">
        <v>27</v>
      </c>
      <c r="K4" s="12">
        <f>(SUMPRODUCT(B34:B134,H14:H114,I14:I114)/B34)*A15/3</f>
        <v>4.6370293068091515</v>
      </c>
      <c r="L4" s="13" t="s">
        <v>30</v>
      </c>
      <c r="M4" s="12">
        <f>(SUMPRODUCT(B54:B134,H14:H94,J14:J94)/B54)*A15/3</f>
        <v>3.7652638173361672</v>
      </c>
      <c r="N4" s="13" t="s">
        <v>33</v>
      </c>
      <c r="O4" s="12">
        <f>(SUMPRODUCT(B94:B134,H14:H54,K14:K54)/B94)*A15/3</f>
        <v>1.9400653119870361</v>
      </c>
      <c r="P4" s="13" t="s">
        <v>36</v>
      </c>
      <c r="Q4" s="12">
        <f>(SUMPRODUCT(B114:B134,H14:H34,L14:L34)/B114)*A15/3</f>
        <v>0.98485569830666619</v>
      </c>
    </row>
    <row r="5" spans="1:19" ht="16" x14ac:dyDescent="0.4">
      <c r="A5" s="4" t="s">
        <v>4</v>
      </c>
      <c r="B5" s="14">
        <v>1.05</v>
      </c>
      <c r="C5" s="2"/>
      <c r="D5" s="2"/>
      <c r="E5" s="11" t="s">
        <v>21</v>
      </c>
      <c r="F5" s="7">
        <f>1-F6-F4</f>
        <v>5.9827336139295362E-5</v>
      </c>
      <c r="H5" s="8" t="s">
        <v>25</v>
      </c>
      <c r="I5" s="15">
        <f>0.00001*I4</f>
        <v>5.4827047880476353E-5</v>
      </c>
      <c r="J5" s="8" t="s">
        <v>28</v>
      </c>
      <c r="K5" s="15">
        <f>0.00001*K4</f>
        <v>4.6370293068091521E-5</v>
      </c>
      <c r="L5" s="8" t="s">
        <v>31</v>
      </c>
      <c r="M5" s="15">
        <f>0.00001*M4</f>
        <v>3.7652638173361674E-5</v>
      </c>
      <c r="N5" s="8" t="s">
        <v>34</v>
      </c>
      <c r="O5" s="15">
        <f>0.00001*O4</f>
        <v>1.9400653119870361E-5</v>
      </c>
      <c r="P5" s="8" t="s">
        <v>37</v>
      </c>
      <c r="Q5" s="15">
        <f>0.00001*Q4</f>
        <v>9.8485569830666627E-6</v>
      </c>
    </row>
    <row r="6" spans="1:19" ht="16" x14ac:dyDescent="0.4">
      <c r="A6" s="4" t="s">
        <v>5</v>
      </c>
      <c r="B6" s="16">
        <v>0.03</v>
      </c>
      <c r="C6" s="2"/>
      <c r="D6" s="2"/>
      <c r="E6" s="11" t="s">
        <v>22</v>
      </c>
      <c r="F6" s="7">
        <f>SUMPRODUCT(B14:B134,C14:C134,E14:E134)*A15/3</f>
        <v>5.8280570329327297E-3</v>
      </c>
      <c r="H6" s="8" t="s">
        <v>26</v>
      </c>
      <c r="I6" s="15">
        <f>SUMPRODUCT(B14:B134,C14:C134,H14:H134,E14:E134)*A15/3</f>
        <v>5.3297401540727757E-3</v>
      </c>
      <c r="J6" s="8" t="s">
        <v>29</v>
      </c>
      <c r="K6" s="15">
        <f>(SUMPRODUCT(B34:B134,C34:C134,H14:H114,I14:I114)/B34)*A15/3</f>
        <v>4.5623334539867232E-3</v>
      </c>
      <c r="L6" s="8" t="s">
        <v>32</v>
      </c>
      <c r="M6" s="15">
        <f>(SUMPRODUCT(B54:B134,C54:C134,H14:H94,J14:J94)/B34)*A15/3</f>
        <v>3.7464660137723851E-3</v>
      </c>
      <c r="N6" s="8" t="s">
        <v>35</v>
      </c>
      <c r="O6" s="15">
        <f>(SUMPRODUCT(B94:B134,C94:C134,H14:H54,K14:K54)/B94)*A15/3</f>
        <v>1.9806256441821635E-3</v>
      </c>
      <c r="P6" s="8" t="s">
        <v>38</v>
      </c>
      <c r="Q6" s="15">
        <f>(SUMPRODUCT(B114:B134,C114:C134,H14:H34,L14:L34)/B114)*A15/3</f>
        <v>1.0181544753502054E-3</v>
      </c>
    </row>
    <row r="7" spans="1:19" x14ac:dyDescent="0.35">
      <c r="A7" s="4" t="s">
        <v>6</v>
      </c>
      <c r="B7" s="17">
        <v>35</v>
      </c>
      <c r="C7" s="2"/>
      <c r="D7" s="2"/>
      <c r="E7" s="3"/>
      <c r="H7" s="18" t="s">
        <v>7</v>
      </c>
      <c r="I7" s="19">
        <f>(200000*I5+100000*I6)/I4</f>
        <v>99.210051609776158</v>
      </c>
      <c r="J7" s="18" t="s">
        <v>8</v>
      </c>
      <c r="K7" s="19">
        <f>100000*K6+150000*K5-I7*K4</f>
        <v>3.1489725143055693</v>
      </c>
      <c r="L7" s="18" t="s">
        <v>8</v>
      </c>
      <c r="M7" s="19">
        <f>100000*M6+150000*M5-I7*M4</f>
        <v>6.742479460898835</v>
      </c>
      <c r="N7" s="18" t="s">
        <v>8</v>
      </c>
      <c r="O7" s="19">
        <f>100000*O6+150000*O5-I7*O4</f>
        <v>8.4986826576265742</v>
      </c>
      <c r="P7" s="18" t="s">
        <v>8</v>
      </c>
      <c r="Q7" s="19">
        <f>100000*Q6+150000*Q5-I7*Q4</f>
        <v>5.5851464252940559</v>
      </c>
      <c r="R7" s="18" t="s">
        <v>8</v>
      </c>
      <c r="S7" s="19">
        <v>0</v>
      </c>
    </row>
    <row r="8" spans="1:19" ht="16" x14ac:dyDescent="0.4">
      <c r="A8" s="20" t="s">
        <v>9</v>
      </c>
      <c r="B8" s="21">
        <f>EXP(-B3)</f>
        <v>0.99950012497916929</v>
      </c>
      <c r="C8" s="2"/>
      <c r="D8" s="2"/>
      <c r="E8" s="29" t="s">
        <v>21</v>
      </c>
      <c r="F8" s="30">
        <f>SUMPRODUCT(B14:B134,D14:D134,E14:E134)*A15/3</f>
        <v>5.982733613973096E-5</v>
      </c>
      <c r="G8" t="s">
        <v>42</v>
      </c>
      <c r="I8" s="3"/>
      <c r="J8" s="3"/>
      <c r="K8" s="3"/>
    </row>
    <row r="9" spans="1:19" x14ac:dyDescent="0.35">
      <c r="A9" s="20" t="s">
        <v>10</v>
      </c>
      <c r="B9" s="21">
        <f>EXP(-B4/LN(B5))</f>
        <v>0.99848445046760614</v>
      </c>
      <c r="C9" s="2"/>
      <c r="D9" s="2"/>
      <c r="E9" s="3"/>
      <c r="F9" s="2"/>
      <c r="I9" s="3"/>
      <c r="J9" s="3"/>
      <c r="K9" s="3"/>
    </row>
    <row r="10" spans="1:19" x14ac:dyDescent="0.35">
      <c r="A10" s="20"/>
      <c r="B10" s="21"/>
      <c r="C10" s="2"/>
      <c r="D10" s="2"/>
      <c r="E10" s="3"/>
      <c r="F10" s="2"/>
      <c r="I10" s="3"/>
      <c r="J10" s="3"/>
      <c r="K10" s="3"/>
    </row>
    <row r="11" spans="1:19" x14ac:dyDescent="0.35">
      <c r="A11" s="22" t="s">
        <v>1</v>
      </c>
      <c r="B11" s="1"/>
      <c r="C11" s="2"/>
      <c r="D11" s="2"/>
      <c r="E11" s="3" t="s">
        <v>11</v>
      </c>
      <c r="F11" s="2"/>
      <c r="H11" s="23" t="s">
        <v>2</v>
      </c>
      <c r="I11" s="23" t="s">
        <v>12</v>
      </c>
      <c r="J11" s="3"/>
      <c r="K11" s="3"/>
    </row>
    <row r="12" spans="1:19" x14ac:dyDescent="0.35">
      <c r="A12" s="22"/>
      <c r="B12" s="1"/>
      <c r="C12" s="2"/>
      <c r="D12" s="2"/>
      <c r="E12" s="3" t="s">
        <v>13</v>
      </c>
      <c r="F12" s="2"/>
      <c r="H12" s="23"/>
      <c r="I12" s="31" t="s">
        <v>19</v>
      </c>
      <c r="J12" s="31" t="s">
        <v>39</v>
      </c>
      <c r="K12" s="31" t="s">
        <v>40</v>
      </c>
      <c r="L12" s="31" t="s">
        <v>41</v>
      </c>
    </row>
    <row r="13" spans="1:19" ht="16" customHeight="1" x14ac:dyDescent="0.4">
      <c r="A13" s="3" t="s">
        <v>14</v>
      </c>
      <c r="B13" s="24" t="s">
        <v>15</v>
      </c>
      <c r="C13" s="25" t="s">
        <v>16</v>
      </c>
      <c r="D13" s="25" t="s">
        <v>23</v>
      </c>
      <c r="E13" s="3" t="s">
        <v>17</v>
      </c>
      <c r="F13" s="2"/>
      <c r="H13" s="3" t="s">
        <v>18</v>
      </c>
      <c r="I13" s="32"/>
      <c r="J13" s="32"/>
      <c r="K13" s="32"/>
      <c r="L13" s="32"/>
    </row>
    <row r="14" spans="1:19" x14ac:dyDescent="0.35">
      <c r="A14" s="26">
        <v>0</v>
      </c>
      <c r="B14" s="2">
        <f>((B$8^A14)*B$9^((B$5^35)*((B$5^A14)-1)))*EXP(-0.00001*A14)</f>
        <v>1</v>
      </c>
      <c r="C14" s="2">
        <f>B$3+B$4*(B$5^(35+A14))</f>
        <v>9.0818513720182666E-4</v>
      </c>
      <c r="D14" s="2">
        <v>1.0000000000000001E-5</v>
      </c>
      <c r="E14" s="3">
        <v>1</v>
      </c>
      <c r="F14" s="2"/>
      <c r="H14" s="2">
        <f>(1+B$6)^-A14</f>
        <v>1</v>
      </c>
      <c r="I14" s="27">
        <v>1</v>
      </c>
      <c r="J14" s="27">
        <v>1</v>
      </c>
      <c r="K14" s="27">
        <v>1</v>
      </c>
      <c r="L14" s="27">
        <v>1</v>
      </c>
    </row>
    <row r="15" spans="1:19" x14ac:dyDescent="0.35">
      <c r="A15" s="26">
        <v>0.05</v>
      </c>
      <c r="B15" s="2">
        <f t="shared" ref="B15:B78" si="0">((B$8^A15)*B$9^((B$5^35)*((B$5^A15)-1)))*EXP(-0.00001*A15)</f>
        <v>0.99995406688356747</v>
      </c>
      <c r="C15" s="2">
        <f t="shared" ref="C15:C78" si="1">B$3+B$4*(B$5^(35+A15))</f>
        <v>9.091821237786371E-4</v>
      </c>
      <c r="D15" s="2">
        <v>1.0000000000000001E-5</v>
      </c>
      <c r="E15" s="3">
        <v>4</v>
      </c>
      <c r="F15" s="2"/>
      <c r="H15" s="2">
        <f t="shared" ref="H15:H78" si="2">(1+B$6)^-A15</f>
        <v>0.9985231515035633</v>
      </c>
      <c r="I15" s="27">
        <v>4</v>
      </c>
      <c r="J15" s="27">
        <v>4</v>
      </c>
      <c r="K15" s="27">
        <v>4</v>
      </c>
      <c r="L15" s="27">
        <v>4</v>
      </c>
    </row>
    <row r="16" spans="1:19" x14ac:dyDescent="0.35">
      <c r="A16" s="26">
        <v>0.1</v>
      </c>
      <c r="B16" s="2">
        <f t="shared" si="0"/>
        <v>0.9999080859713898</v>
      </c>
      <c r="C16" s="2">
        <f t="shared" si="1"/>
        <v>9.101815454814323E-4</v>
      </c>
      <c r="D16" s="2">
        <v>1.0000000000000001E-5</v>
      </c>
      <c r="E16" s="3">
        <f>IF(E15=4,2,4)</f>
        <v>2</v>
      </c>
      <c r="F16" s="2"/>
      <c r="H16" s="2">
        <f t="shared" si="2"/>
        <v>0.99704848408860769</v>
      </c>
      <c r="I16" s="27">
        <v>2</v>
      </c>
      <c r="J16" s="27">
        <v>2</v>
      </c>
      <c r="K16" s="27">
        <v>2</v>
      </c>
      <c r="L16" s="27">
        <v>2</v>
      </c>
    </row>
    <row r="17" spans="1:12" x14ac:dyDescent="0.35">
      <c r="A17" s="26">
        <v>0.15</v>
      </c>
      <c r="B17" s="2">
        <f t="shared" si="0"/>
        <v>0.99986205714836696</v>
      </c>
      <c r="C17" s="2">
        <f t="shared" si="1"/>
        <v>9.1118340825797417E-4</v>
      </c>
      <c r="D17" s="2">
        <v>1.0000000000000001E-5</v>
      </c>
      <c r="E17" s="3">
        <f t="shared" ref="E17:E80" si="3">IF(E16=4,2,4)</f>
        <v>4</v>
      </c>
      <c r="F17" s="2"/>
      <c r="H17" s="2">
        <f t="shared" si="2"/>
        <v>0.99557599453400669</v>
      </c>
      <c r="I17" s="27">
        <f>I15</f>
        <v>4</v>
      </c>
      <c r="J17" s="27">
        <f>J15</f>
        <v>4</v>
      </c>
      <c r="K17" s="27">
        <f>K15</f>
        <v>4</v>
      </c>
      <c r="L17" s="27">
        <f>L15</f>
        <v>4</v>
      </c>
    </row>
    <row r="18" spans="1:12" x14ac:dyDescent="0.35">
      <c r="A18" s="26">
        <v>0.2</v>
      </c>
      <c r="B18" s="2">
        <f t="shared" si="0"/>
        <v>0.99981598029912966</v>
      </c>
      <c r="C18" s="2">
        <f t="shared" si="1"/>
        <v>9.1218771807055209E-4</v>
      </c>
      <c r="D18" s="2">
        <v>1.0000000000000001E-5</v>
      </c>
      <c r="E18" s="3">
        <f t="shared" si="3"/>
        <v>2</v>
      </c>
      <c r="F18" s="2"/>
      <c r="H18" s="2">
        <f t="shared" si="2"/>
        <v>0.99410567962339058</v>
      </c>
      <c r="I18" s="27">
        <f t="shared" ref="I18:I81" si="4">I16</f>
        <v>2</v>
      </c>
      <c r="J18" s="27">
        <f t="shared" ref="J18" si="5">J16</f>
        <v>2</v>
      </c>
      <c r="K18" s="27">
        <f t="shared" ref="K18:L18" si="6">K16</f>
        <v>2</v>
      </c>
      <c r="L18" s="27">
        <f t="shared" si="6"/>
        <v>2</v>
      </c>
    </row>
    <row r="19" spans="1:12" x14ac:dyDescent="0.35">
      <c r="A19" s="26">
        <v>0.25</v>
      </c>
      <c r="B19" s="2">
        <f t="shared" si="0"/>
        <v>0.99976985530803986</v>
      </c>
      <c r="C19" s="2">
        <f t="shared" si="1"/>
        <v>9.1319448089601744E-4</v>
      </c>
      <c r="D19" s="2">
        <v>1.0000000000000001E-5</v>
      </c>
      <c r="E19" s="3">
        <f t="shared" si="3"/>
        <v>4</v>
      </c>
      <c r="F19" s="2"/>
      <c r="H19" s="2">
        <f t="shared" si="2"/>
        <v>0.99263753614513961</v>
      </c>
      <c r="I19" s="27">
        <f t="shared" si="4"/>
        <v>4</v>
      </c>
      <c r="J19" s="27">
        <f t="shared" ref="J19" si="7">J17</f>
        <v>4</v>
      </c>
      <c r="K19" s="27">
        <f t="shared" ref="K19:L19" si="8">K17</f>
        <v>4</v>
      </c>
      <c r="L19" s="27">
        <f t="shared" si="8"/>
        <v>4</v>
      </c>
    </row>
    <row r="20" spans="1:12" x14ac:dyDescent="0.35">
      <c r="A20" s="26">
        <v>0.3</v>
      </c>
      <c r="B20" s="2">
        <f t="shared" si="0"/>
        <v>0.99972368205919004</v>
      </c>
      <c r="C20" s="2">
        <f t="shared" si="1"/>
        <v>9.1420370272582061E-4</v>
      </c>
      <c r="D20" s="2">
        <v>1.0000000000000001E-5</v>
      </c>
      <c r="E20" s="3">
        <f t="shared" si="3"/>
        <v>2</v>
      </c>
      <c r="F20" s="2"/>
      <c r="H20" s="2">
        <f t="shared" si="2"/>
        <v>0.99117156089237668</v>
      </c>
      <c r="I20" s="27">
        <f t="shared" si="4"/>
        <v>2</v>
      </c>
      <c r="J20" s="27">
        <f t="shared" ref="J20" si="9">J18</f>
        <v>2</v>
      </c>
      <c r="K20" s="27">
        <f t="shared" ref="K20:L20" si="10">K18</f>
        <v>2</v>
      </c>
      <c r="L20" s="27">
        <f t="shared" si="10"/>
        <v>2</v>
      </c>
    </row>
    <row r="21" spans="1:12" x14ac:dyDescent="0.35">
      <c r="A21" s="26">
        <v>0.35</v>
      </c>
      <c r="B21" s="2">
        <f t="shared" si="0"/>
        <v>0.9996774604364026</v>
      </c>
      <c r="C21" s="2">
        <f t="shared" si="1"/>
        <v>9.1521538956604613E-4</v>
      </c>
      <c r="D21" s="2">
        <v>1.0000000000000001E-5</v>
      </c>
      <c r="E21" s="3">
        <f t="shared" si="3"/>
        <v>4</v>
      </c>
      <c r="F21" s="2"/>
      <c r="H21" s="2">
        <f t="shared" si="2"/>
        <v>0.9897077506629619</v>
      </c>
      <c r="I21" s="27">
        <f t="shared" si="4"/>
        <v>4</v>
      </c>
      <c r="J21" s="27">
        <f t="shared" ref="J21" si="11">J19</f>
        <v>4</v>
      </c>
      <c r="K21" s="27">
        <f t="shared" ref="K21:L21" si="12">K19</f>
        <v>4</v>
      </c>
      <c r="L21" s="27">
        <f t="shared" si="12"/>
        <v>4</v>
      </c>
    </row>
    <row r="22" spans="1:12" x14ac:dyDescent="0.35">
      <c r="A22" s="26">
        <v>0.4</v>
      </c>
      <c r="B22" s="2">
        <f t="shared" si="0"/>
        <v>0.99963119032322889</v>
      </c>
      <c r="C22" s="2">
        <f t="shared" si="1"/>
        <v>9.1622954743744744E-4</v>
      </c>
      <c r="D22" s="2">
        <v>1.0000000000000001E-5</v>
      </c>
      <c r="E22" s="3">
        <f t="shared" si="3"/>
        <v>2</v>
      </c>
      <c r="F22" s="2"/>
      <c r="H22" s="2">
        <f t="shared" si="2"/>
        <v>0.98824610225948339</v>
      </c>
      <c r="I22" s="27">
        <f t="shared" si="4"/>
        <v>2</v>
      </c>
      <c r="J22" s="27">
        <f t="shared" ref="J22" si="13">J20</f>
        <v>2</v>
      </c>
      <c r="K22" s="27">
        <f t="shared" ref="K22:L22" si="14">K20</f>
        <v>2</v>
      </c>
      <c r="L22" s="27">
        <f t="shared" si="14"/>
        <v>2</v>
      </c>
    </row>
    <row r="23" spans="1:12" x14ac:dyDescent="0.35">
      <c r="A23" s="26">
        <v>0.45</v>
      </c>
      <c r="B23" s="2">
        <f t="shared" si="0"/>
        <v>0.99958487160294895</v>
      </c>
      <c r="C23" s="2">
        <f t="shared" si="1"/>
        <v>9.1724618237548476E-4</v>
      </c>
      <c r="D23" s="2">
        <v>1.0000000000000001E-5</v>
      </c>
      <c r="E23" s="3">
        <f t="shared" si="3"/>
        <v>4</v>
      </c>
      <c r="F23" s="2"/>
      <c r="H23" s="2">
        <f t="shared" si="2"/>
        <v>0.98678661248925204</v>
      </c>
      <c r="I23" s="27">
        <f t="shared" si="4"/>
        <v>4</v>
      </c>
      <c r="J23" s="27">
        <f t="shared" ref="J23" si="15">J21</f>
        <v>4</v>
      </c>
      <c r="K23" s="27">
        <f t="shared" ref="K23:L23" si="16">K21</f>
        <v>4</v>
      </c>
      <c r="L23" s="27">
        <f t="shared" si="16"/>
        <v>4</v>
      </c>
    </row>
    <row r="24" spans="1:12" x14ac:dyDescent="0.35">
      <c r="A24" s="26">
        <v>0.5</v>
      </c>
      <c r="B24" s="2">
        <f t="shared" si="0"/>
        <v>0.99953850415857082</v>
      </c>
      <c r="C24" s="2">
        <f t="shared" si="1"/>
        <v>9.1826530043035857E-4</v>
      </c>
      <c r="D24" s="2">
        <v>1.0000000000000001E-5</v>
      </c>
      <c r="E24" s="3">
        <f t="shared" si="3"/>
        <v>2</v>
      </c>
      <c r="F24" s="2"/>
      <c r="H24" s="2">
        <f t="shared" si="2"/>
        <v>0.98532927816429317</v>
      </c>
      <c r="I24" s="27">
        <f t="shared" si="4"/>
        <v>2</v>
      </c>
      <c r="J24" s="27">
        <f t="shared" ref="J24" si="17">J22</f>
        <v>2</v>
      </c>
      <c r="K24" s="27">
        <f t="shared" ref="K24:L24" si="18">K22</f>
        <v>2</v>
      </c>
      <c r="L24" s="27">
        <f t="shared" si="18"/>
        <v>2</v>
      </c>
    </row>
    <row r="25" spans="1:12" x14ac:dyDescent="0.35">
      <c r="A25" s="26">
        <v>0.55000000000000004</v>
      </c>
      <c r="B25" s="2">
        <f t="shared" si="0"/>
        <v>0.99949208787282984</v>
      </c>
      <c r="C25" s="2">
        <f t="shared" si="1"/>
        <v>9.1928690766704814E-4</v>
      </c>
      <c r="D25" s="2">
        <v>1.0000000000000001E-5</v>
      </c>
      <c r="E25" s="3">
        <f t="shared" si="3"/>
        <v>4</v>
      </c>
      <c r="F25" s="2"/>
      <c r="H25" s="2">
        <f t="shared" si="2"/>
        <v>0.98387409610134091</v>
      </c>
      <c r="I25" s="27">
        <f t="shared" si="4"/>
        <v>4</v>
      </c>
      <c r="J25" s="27">
        <f t="shared" ref="J25" si="19">J23</f>
        <v>4</v>
      </c>
      <c r="K25" s="27">
        <f t="shared" ref="K25:L25" si="20">K23</f>
        <v>4</v>
      </c>
      <c r="L25" s="27">
        <f t="shared" si="20"/>
        <v>4</v>
      </c>
    </row>
    <row r="26" spans="1:12" x14ac:dyDescent="0.35">
      <c r="A26" s="26">
        <v>0.6</v>
      </c>
      <c r="B26" s="2">
        <f t="shared" si="0"/>
        <v>0.99944562262818815</v>
      </c>
      <c r="C26" s="2">
        <f t="shared" si="1"/>
        <v>9.203110101653455E-4</v>
      </c>
      <c r="D26" s="2">
        <v>1.0000000000000001E-5</v>
      </c>
      <c r="E26" s="3">
        <f t="shared" si="3"/>
        <v>2</v>
      </c>
      <c r="F26" s="2"/>
      <c r="H26" s="2">
        <f t="shared" si="2"/>
        <v>0.98242106312183064</v>
      </c>
      <c r="I26" s="27">
        <f t="shared" si="4"/>
        <v>2</v>
      </c>
      <c r="J26" s="27">
        <f t="shared" ref="J26" si="21">J24</f>
        <v>2</v>
      </c>
      <c r="K26" s="27">
        <f t="shared" ref="K26:L26" si="22">K24</f>
        <v>2</v>
      </c>
      <c r="L26" s="27">
        <f t="shared" si="22"/>
        <v>2</v>
      </c>
    </row>
    <row r="27" spans="1:12" x14ac:dyDescent="0.35">
      <c r="A27" s="26">
        <v>0.65</v>
      </c>
      <c r="B27" s="2">
        <f t="shared" si="0"/>
        <v>0.99939910830683443</v>
      </c>
      <c r="C27" s="2">
        <f t="shared" si="1"/>
        <v>9.2133761401989281E-4</v>
      </c>
      <c r="D27" s="2">
        <v>1.0000000000000001E-5</v>
      </c>
      <c r="E27" s="3">
        <f t="shared" si="3"/>
        <v>4</v>
      </c>
      <c r="F27" s="2"/>
      <c r="H27" s="2">
        <f t="shared" si="2"/>
        <v>0.9809701760518913</v>
      </c>
      <c r="I27" s="27">
        <f t="shared" si="4"/>
        <v>4</v>
      </c>
      <c r="J27" s="27">
        <f t="shared" ref="J27" si="23">J25</f>
        <v>4</v>
      </c>
      <c r="K27" s="27">
        <f t="shared" ref="K27:L27" si="24">K25</f>
        <v>4</v>
      </c>
      <c r="L27" s="27">
        <f t="shared" si="24"/>
        <v>4</v>
      </c>
    </row>
    <row r="28" spans="1:12" x14ac:dyDescent="0.35">
      <c r="A28" s="26">
        <v>0.7</v>
      </c>
      <c r="B28" s="2">
        <f t="shared" si="0"/>
        <v>0.99935254479068203</v>
      </c>
      <c r="C28" s="2">
        <f t="shared" si="1"/>
        <v>9.2236672534021832E-4</v>
      </c>
      <c r="D28" s="2">
        <v>1.0000000000000001E-5</v>
      </c>
      <c r="E28" s="3">
        <f t="shared" si="3"/>
        <v>2</v>
      </c>
      <c r="F28" s="2"/>
      <c r="H28" s="2">
        <f t="shared" si="2"/>
        <v>0.97952143172233963</v>
      </c>
      <c r="I28" s="27">
        <f t="shared" si="4"/>
        <v>2</v>
      </c>
      <c r="J28" s="27">
        <f t="shared" ref="J28" si="25">J26</f>
        <v>2</v>
      </c>
      <c r="K28" s="27">
        <f t="shared" ref="K28:L28" si="26">K26</f>
        <v>2</v>
      </c>
      <c r="L28" s="27">
        <f t="shared" si="26"/>
        <v>2</v>
      </c>
    </row>
    <row r="29" spans="1:12" x14ac:dyDescent="0.35">
      <c r="A29" s="26">
        <v>0.75</v>
      </c>
      <c r="B29" s="2">
        <f t="shared" si="0"/>
        <v>0.99930593196136985</v>
      </c>
      <c r="C29" s="2">
        <f t="shared" si="1"/>
        <v>9.2339835025077247E-4</v>
      </c>
      <c r="D29" s="2">
        <v>1.0000000000000001E-5</v>
      </c>
      <c r="E29" s="3">
        <f t="shared" si="3"/>
        <v>4</v>
      </c>
      <c r="F29" s="2"/>
      <c r="H29" s="2">
        <f t="shared" si="2"/>
        <v>0.97807482696867276</v>
      </c>
      <c r="I29" s="27">
        <f t="shared" si="4"/>
        <v>4</v>
      </c>
      <c r="J29" s="27">
        <f t="shared" ref="J29" si="27">J27</f>
        <v>4</v>
      </c>
      <c r="K29" s="27">
        <f t="shared" ref="K29:L29" si="28">K27</f>
        <v>4</v>
      </c>
      <c r="L29" s="27">
        <f t="shared" si="28"/>
        <v>4</v>
      </c>
    </row>
    <row r="30" spans="1:12" x14ac:dyDescent="0.35">
      <c r="A30" s="26">
        <v>0.8</v>
      </c>
      <c r="B30" s="2">
        <f t="shared" si="0"/>
        <v>0.99925926970026147</v>
      </c>
      <c r="C30" s="2">
        <f t="shared" si="1"/>
        <v>9.24432494890965E-4</v>
      </c>
      <c r="D30" s="2">
        <v>1.0000000000000001E-5</v>
      </c>
      <c r="E30" s="3">
        <f t="shared" si="3"/>
        <v>2</v>
      </c>
      <c r="F30" s="2"/>
      <c r="H30" s="2">
        <f t="shared" si="2"/>
        <v>0.97663035863106129</v>
      </c>
      <c r="I30" s="27">
        <f t="shared" si="4"/>
        <v>2</v>
      </c>
      <c r="J30" s="27">
        <f t="shared" ref="J30" si="29">J28</f>
        <v>2</v>
      </c>
      <c r="K30" s="27">
        <f t="shared" ref="K30:L30" si="30">K28</f>
        <v>2</v>
      </c>
      <c r="L30" s="27">
        <f t="shared" si="30"/>
        <v>2</v>
      </c>
    </row>
    <row r="31" spans="1:12" x14ac:dyDescent="0.35">
      <c r="A31" s="26">
        <v>0.85</v>
      </c>
      <c r="B31" s="2">
        <f t="shared" si="0"/>
        <v>0.99921255788844332</v>
      </c>
      <c r="C31" s="2">
        <f t="shared" si="1"/>
        <v>9.254691654152008E-4</v>
      </c>
      <c r="D31" s="2">
        <v>1.0000000000000001E-5</v>
      </c>
      <c r="E31" s="3">
        <f t="shared" si="3"/>
        <v>4</v>
      </c>
      <c r="F31" s="2"/>
      <c r="H31" s="2">
        <f t="shared" si="2"/>
        <v>0.97518802355434253</v>
      </c>
      <c r="I31" s="27">
        <f t="shared" si="4"/>
        <v>4</v>
      </c>
      <c r="J31" s="27">
        <f t="shared" ref="J31" si="31">J29</f>
        <v>4</v>
      </c>
      <c r="K31" s="27">
        <f t="shared" ref="K31:L31" si="32">K29</f>
        <v>4</v>
      </c>
      <c r="L31" s="27">
        <f t="shared" si="32"/>
        <v>4</v>
      </c>
    </row>
    <row r="32" spans="1:12" x14ac:dyDescent="0.35">
      <c r="A32" s="26">
        <v>0.9</v>
      </c>
      <c r="B32" s="2">
        <f t="shared" si="0"/>
        <v>0.9991657964067252</v>
      </c>
      <c r="C32" s="2">
        <f t="shared" si="1"/>
        <v>9.26508367992917E-4</v>
      </c>
      <c r="D32" s="2">
        <v>1.0000000000000001E-5</v>
      </c>
      <c r="E32" s="3">
        <f t="shared" si="3"/>
        <v>2</v>
      </c>
      <c r="F32" s="2"/>
      <c r="H32" s="2">
        <f t="shared" si="2"/>
        <v>0.97374781858801296</v>
      </c>
      <c r="I32" s="27">
        <f t="shared" si="4"/>
        <v>2</v>
      </c>
      <c r="J32" s="27">
        <f t="shared" ref="J32" si="33">J30</f>
        <v>2</v>
      </c>
      <c r="K32" s="27">
        <f t="shared" ref="K32:L32" si="34">K30</f>
        <v>2</v>
      </c>
      <c r="L32" s="27">
        <f t="shared" si="34"/>
        <v>2</v>
      </c>
    </row>
    <row r="33" spans="1:12" x14ac:dyDescent="0.35">
      <c r="A33" s="26">
        <v>0.95</v>
      </c>
      <c r="B33" s="2">
        <f t="shared" si="0"/>
        <v>0.99911898513563968</v>
      </c>
      <c r="C33" s="2">
        <f t="shared" si="1"/>
        <v>9.2755010880861909E-4</v>
      </c>
      <c r="D33" s="2">
        <v>1.0000000000000001E-5</v>
      </c>
      <c r="E33" s="3">
        <f t="shared" si="3"/>
        <v>4</v>
      </c>
      <c r="F33" s="2"/>
      <c r="H33" s="2">
        <f t="shared" si="2"/>
        <v>0.97230974058622266</v>
      </c>
      <c r="I33" s="27">
        <f t="shared" si="4"/>
        <v>4</v>
      </c>
      <c r="J33" s="27">
        <f t="shared" ref="J33" si="35">J31</f>
        <v>4</v>
      </c>
      <c r="K33" s="27">
        <f t="shared" ref="K33:L33" si="36">K31</f>
        <v>4</v>
      </c>
      <c r="L33" s="27">
        <f t="shared" si="36"/>
        <v>4</v>
      </c>
    </row>
    <row r="34" spans="1:12" x14ac:dyDescent="0.35">
      <c r="A34" s="26">
        <v>1</v>
      </c>
      <c r="B34" s="2">
        <f t="shared" si="0"/>
        <v>0.99907212395544087</v>
      </c>
      <c r="C34" s="2">
        <f t="shared" si="1"/>
        <v>9.285943940619179E-4</v>
      </c>
      <c r="D34" s="2">
        <v>1.0000000000000001E-5</v>
      </c>
      <c r="E34" s="3">
        <f t="shared" si="3"/>
        <v>2</v>
      </c>
      <c r="F34" s="2"/>
      <c r="H34" s="2">
        <f t="shared" si="2"/>
        <v>0.970873786407767</v>
      </c>
      <c r="I34" s="27">
        <f t="shared" si="4"/>
        <v>2</v>
      </c>
      <c r="J34" s="27">
        <f t="shared" ref="J34" si="37">J32</f>
        <v>2</v>
      </c>
      <c r="K34" s="27">
        <f t="shared" ref="K34" si="38">K32</f>
        <v>2</v>
      </c>
      <c r="L34" s="27">
        <v>1</v>
      </c>
    </row>
    <row r="35" spans="1:12" x14ac:dyDescent="0.35">
      <c r="A35" s="26">
        <v>1.05</v>
      </c>
      <c r="B35" s="2">
        <f t="shared" si="0"/>
        <v>0.99902521274610412</v>
      </c>
      <c r="C35" s="2">
        <f t="shared" si="1"/>
        <v>9.2964122996756901E-4</v>
      </c>
      <c r="D35" s="2">
        <v>1.0000000000000001E-5</v>
      </c>
      <c r="E35" s="3">
        <f t="shared" si="3"/>
        <v>4</v>
      </c>
      <c r="F35" s="2"/>
      <c r="H35" s="2">
        <f t="shared" si="2"/>
        <v>0.96943995291608065</v>
      </c>
      <c r="I35" s="27">
        <f t="shared" si="4"/>
        <v>4</v>
      </c>
      <c r="J35" s="27">
        <f t="shared" ref="J35" si="39">J33</f>
        <v>4</v>
      </c>
      <c r="K35" s="27">
        <f t="shared" ref="K35" si="40">K33</f>
        <v>4</v>
      </c>
      <c r="L35" s="27"/>
    </row>
    <row r="36" spans="1:12" x14ac:dyDescent="0.35">
      <c r="A36" s="26">
        <v>1.1000000000000001</v>
      </c>
      <c r="B36" s="2">
        <f t="shared" si="0"/>
        <v>0.99897825138732543</v>
      </c>
      <c r="C36" s="2">
        <f t="shared" si="1"/>
        <v>9.3069062275550393E-4</v>
      </c>
      <c r="D36" s="2">
        <v>1.0000000000000001E-5</v>
      </c>
      <c r="E36" s="3">
        <f t="shared" si="3"/>
        <v>2</v>
      </c>
      <c r="F36" s="2"/>
      <c r="H36" s="2">
        <f t="shared" si="2"/>
        <v>0.96800823697923066</v>
      </c>
      <c r="I36" s="27">
        <f t="shared" si="4"/>
        <v>2</v>
      </c>
      <c r="J36" s="27">
        <f t="shared" ref="J36" si="41">J34</f>
        <v>2</v>
      </c>
      <c r="K36" s="27">
        <f t="shared" ref="K36" si="42">K34</f>
        <v>2</v>
      </c>
      <c r="L36" s="27"/>
    </row>
    <row r="37" spans="1:12" x14ac:dyDescent="0.35">
      <c r="A37" s="26">
        <v>1.1499999999999999</v>
      </c>
      <c r="B37" s="2">
        <f t="shared" si="0"/>
        <v>0.99893123975852105</v>
      </c>
      <c r="C37" s="2">
        <f t="shared" si="1"/>
        <v>9.3174257867087299E-4</v>
      </c>
      <c r="D37" s="2">
        <v>1.0000000000000001E-5</v>
      </c>
      <c r="E37" s="3">
        <f t="shared" si="3"/>
        <v>4</v>
      </c>
      <c r="F37" s="2"/>
      <c r="H37" s="2">
        <f t="shared" si="2"/>
        <v>0.96657863546990952</v>
      </c>
      <c r="I37" s="27">
        <f t="shared" si="4"/>
        <v>4</v>
      </c>
      <c r="J37" s="27">
        <f t="shared" ref="J37" si="43">J35</f>
        <v>4</v>
      </c>
      <c r="K37" s="27">
        <f t="shared" ref="K37" si="44">K35</f>
        <v>4</v>
      </c>
      <c r="L37" s="27"/>
    </row>
    <row r="38" spans="1:12" x14ac:dyDescent="0.35">
      <c r="A38" s="26">
        <v>1.2</v>
      </c>
      <c r="B38" s="2">
        <f t="shared" si="0"/>
        <v>0.99888417773882587</v>
      </c>
      <c r="C38" s="2">
        <f t="shared" si="1"/>
        <v>9.3279710397407975E-4</v>
      </c>
      <c r="D38" s="2">
        <v>1.0000000000000001E-5</v>
      </c>
      <c r="E38" s="3">
        <f t="shared" si="3"/>
        <v>2</v>
      </c>
      <c r="F38" s="2"/>
      <c r="H38" s="2">
        <f t="shared" si="2"/>
        <v>0.96515114526542778</v>
      </c>
      <c r="I38" s="27">
        <f t="shared" si="4"/>
        <v>2</v>
      </c>
      <c r="J38" s="27">
        <f t="shared" ref="J38" si="45">J36</f>
        <v>2</v>
      </c>
      <c r="K38" s="27">
        <f t="shared" ref="K38" si="46">K36</f>
        <v>2</v>
      </c>
      <c r="L38" s="27"/>
    </row>
    <row r="39" spans="1:12" x14ac:dyDescent="0.35">
      <c r="A39" s="26">
        <v>1.25</v>
      </c>
      <c r="B39" s="2">
        <f t="shared" si="0"/>
        <v>0.99883706520709437</v>
      </c>
      <c r="C39" s="2">
        <f t="shared" si="1"/>
        <v>9.3385420494081835E-4</v>
      </c>
      <c r="D39" s="2">
        <v>1.0000000000000001E-5</v>
      </c>
      <c r="E39" s="3">
        <f t="shared" si="3"/>
        <v>4</v>
      </c>
      <c r="F39" s="2"/>
      <c r="H39" s="2">
        <f t="shared" si="2"/>
        <v>0.9637257632477082</v>
      </c>
      <c r="I39" s="27">
        <f t="shared" si="4"/>
        <v>4</v>
      </c>
      <c r="J39" s="27">
        <f t="shared" ref="J39" si="47">J37</f>
        <v>4</v>
      </c>
      <c r="K39" s="27">
        <f t="shared" ref="K39" si="48">K37</f>
        <v>4</v>
      </c>
      <c r="L39" s="27"/>
    </row>
    <row r="40" spans="1:12" x14ac:dyDescent="0.35">
      <c r="A40" s="26">
        <v>1.3</v>
      </c>
      <c r="B40" s="2">
        <f t="shared" si="0"/>
        <v>0.99878990204189821</v>
      </c>
      <c r="C40" s="2">
        <f t="shared" si="1"/>
        <v>9.3491388786211163E-4</v>
      </c>
      <c r="D40" s="2">
        <v>1.0000000000000001E-5</v>
      </c>
      <c r="E40" s="3">
        <f t="shared" si="3"/>
        <v>2</v>
      </c>
      <c r="F40" s="2"/>
      <c r="H40" s="2">
        <f t="shared" si="2"/>
        <v>0.9623024863032783</v>
      </c>
      <c r="I40" s="27">
        <f t="shared" si="4"/>
        <v>2</v>
      </c>
      <c r="J40" s="27">
        <f t="shared" ref="J40" si="49">J38</f>
        <v>2</v>
      </c>
      <c r="K40" s="27">
        <f t="shared" ref="K40" si="50">K38</f>
        <v>2</v>
      </c>
      <c r="L40" s="27"/>
    </row>
    <row r="41" spans="1:12" x14ac:dyDescent="0.35">
      <c r="A41" s="26">
        <v>1.35</v>
      </c>
      <c r="B41" s="2">
        <f t="shared" si="0"/>
        <v>0.99874268812152744</v>
      </c>
      <c r="C41" s="2">
        <f t="shared" si="1"/>
        <v>9.3597615904434837E-4</v>
      </c>
      <c r="D41" s="2">
        <v>1.0000000000000001E-5</v>
      </c>
      <c r="E41" s="3">
        <f t="shared" si="3"/>
        <v>4</v>
      </c>
      <c r="F41" s="2"/>
      <c r="H41" s="2">
        <f t="shared" si="2"/>
        <v>0.96088131132326404</v>
      </c>
      <c r="I41" s="27">
        <f t="shared" si="4"/>
        <v>4</v>
      </c>
      <c r="J41" s="27">
        <f t="shared" ref="J41" si="51">J39</f>
        <v>4</v>
      </c>
      <c r="K41" s="27">
        <f t="shared" ref="K41" si="52">K39</f>
        <v>4</v>
      </c>
      <c r="L41" s="27"/>
    </row>
    <row r="42" spans="1:12" x14ac:dyDescent="0.35">
      <c r="A42" s="26">
        <v>1.4</v>
      </c>
      <c r="B42" s="2">
        <f t="shared" si="0"/>
        <v>0.9986954233239882</v>
      </c>
      <c r="C42" s="2">
        <f t="shared" si="1"/>
        <v>9.3704102480931975E-4</v>
      </c>
      <c r="D42" s="2">
        <v>1.0000000000000001E-5</v>
      </c>
      <c r="E42" s="3">
        <f t="shared" si="3"/>
        <v>2</v>
      </c>
      <c r="F42" s="2"/>
      <c r="H42" s="2">
        <f t="shared" si="2"/>
        <v>0.95946223520338192</v>
      </c>
      <c r="I42" s="27">
        <f t="shared" si="4"/>
        <v>2</v>
      </c>
      <c r="J42" s="27">
        <f t="shared" ref="J42" si="53">J40</f>
        <v>2</v>
      </c>
      <c r="K42" s="27">
        <f t="shared" ref="K42" si="54">K40</f>
        <v>2</v>
      </c>
      <c r="L42" s="27"/>
    </row>
    <row r="43" spans="1:12" x14ac:dyDescent="0.35">
      <c r="A43" s="26">
        <v>1.45</v>
      </c>
      <c r="B43" s="2">
        <f t="shared" si="0"/>
        <v>0.99864810752700317</v>
      </c>
      <c r="C43" s="2">
        <f t="shared" si="1"/>
        <v>9.3810849149425892E-4</v>
      </c>
      <c r="D43" s="2">
        <v>1.0000000000000001E-5</v>
      </c>
      <c r="E43" s="3">
        <f t="shared" si="3"/>
        <v>4</v>
      </c>
      <c r="F43" s="2"/>
      <c r="H43" s="2">
        <f t="shared" si="2"/>
        <v>0.95804525484393399</v>
      </c>
      <c r="I43" s="27">
        <f t="shared" si="4"/>
        <v>4</v>
      </c>
      <c r="J43" s="27">
        <f t="shared" ref="J43" si="55">J41</f>
        <v>4</v>
      </c>
      <c r="K43" s="27">
        <f t="shared" ref="K43" si="56">K41</f>
        <v>4</v>
      </c>
      <c r="L43" s="27"/>
    </row>
    <row r="44" spans="1:12" x14ac:dyDescent="0.35">
      <c r="A44" s="26">
        <v>1.5</v>
      </c>
      <c r="B44" s="2">
        <f t="shared" si="0"/>
        <v>0.99860074060801074</v>
      </c>
      <c r="C44" s="2">
        <f t="shared" si="1"/>
        <v>9.3917856545187655E-4</v>
      </c>
      <c r="D44" s="2">
        <v>1.0000000000000001E-5</v>
      </c>
      <c r="E44" s="3">
        <f t="shared" si="3"/>
        <v>2</v>
      </c>
      <c r="F44" s="2"/>
      <c r="H44" s="2">
        <f t="shared" si="2"/>
        <v>0.9566303671497991</v>
      </c>
      <c r="I44" s="27">
        <f t="shared" si="4"/>
        <v>2</v>
      </c>
      <c r="J44" s="27">
        <f t="shared" ref="J44" si="57">J42</f>
        <v>2</v>
      </c>
      <c r="K44" s="27">
        <f t="shared" ref="K44" si="58">K42</f>
        <v>2</v>
      </c>
      <c r="L44" s="27"/>
    </row>
    <row r="45" spans="1:12" x14ac:dyDescent="0.35">
      <c r="A45" s="26">
        <v>1.55</v>
      </c>
      <c r="B45" s="2">
        <f t="shared" si="0"/>
        <v>0.99855332244416373</v>
      </c>
      <c r="C45" s="2">
        <f t="shared" si="1"/>
        <v>9.4025125305040053E-4</v>
      </c>
      <c r="D45" s="2">
        <v>1.0000000000000001E-5</v>
      </c>
      <c r="E45" s="3">
        <f t="shared" si="3"/>
        <v>4</v>
      </c>
      <c r="F45" s="2"/>
      <c r="H45" s="2">
        <f t="shared" si="2"/>
        <v>0.9552175690304282</v>
      </c>
      <c r="I45" s="27">
        <f t="shared" si="4"/>
        <v>4</v>
      </c>
      <c r="J45" s="27">
        <f t="shared" ref="J45" si="59">J43</f>
        <v>4</v>
      </c>
      <c r="K45" s="27">
        <f t="shared" ref="K45" si="60">K43</f>
        <v>4</v>
      </c>
      <c r="L45" s="27"/>
    </row>
    <row r="46" spans="1:12" x14ac:dyDescent="0.35">
      <c r="A46" s="26">
        <v>1.6</v>
      </c>
      <c r="B46" s="2">
        <f t="shared" si="0"/>
        <v>0.99850585291232974</v>
      </c>
      <c r="C46" s="2">
        <f t="shared" si="1"/>
        <v>9.4132656067361271E-4</v>
      </c>
      <c r="D46" s="2">
        <v>1.0000000000000001E-5</v>
      </c>
      <c r="E46" s="3">
        <f t="shared" si="3"/>
        <v>2</v>
      </c>
      <c r="F46" s="2"/>
      <c r="H46" s="2">
        <f t="shared" si="2"/>
        <v>0.95380685739983539</v>
      </c>
      <c r="I46" s="27">
        <f t="shared" si="4"/>
        <v>2</v>
      </c>
      <c r="J46" s="27">
        <f t="shared" ref="J46" si="61">J44</f>
        <v>2</v>
      </c>
      <c r="K46" s="27">
        <f t="shared" ref="K46" si="62">K44</f>
        <v>2</v>
      </c>
      <c r="L46" s="27"/>
    </row>
    <row r="47" spans="1:12" x14ac:dyDescent="0.35">
      <c r="A47" s="26">
        <v>1.65</v>
      </c>
      <c r="B47" s="2">
        <f t="shared" si="0"/>
        <v>0.99845833188909006</v>
      </c>
      <c r="C47" s="2">
        <f t="shared" si="1"/>
        <v>9.424044947208874E-4</v>
      </c>
      <c r="D47" s="2">
        <v>1.0000000000000001E-5</v>
      </c>
      <c r="E47" s="3">
        <f t="shared" si="3"/>
        <v>4</v>
      </c>
      <c r="F47" s="2"/>
      <c r="H47" s="2">
        <f t="shared" si="2"/>
        <v>0.95239822917659334</v>
      </c>
      <c r="I47" s="27">
        <f t="shared" si="4"/>
        <v>4</v>
      </c>
      <c r="J47" s="27">
        <f t="shared" ref="J47" si="63">J45</f>
        <v>4</v>
      </c>
      <c r="K47" s="27">
        <f t="shared" ref="K47" si="64">K45</f>
        <v>4</v>
      </c>
      <c r="L47" s="27"/>
    </row>
    <row r="48" spans="1:12" x14ac:dyDescent="0.35">
      <c r="A48" s="26">
        <v>1.7</v>
      </c>
      <c r="B48" s="2">
        <f t="shared" si="0"/>
        <v>0.9984107592507383</v>
      </c>
      <c r="C48" s="2">
        <f t="shared" si="1"/>
        <v>9.4348506160722928E-4</v>
      </c>
      <c r="D48" s="2">
        <v>1.0000000000000001E-5</v>
      </c>
      <c r="E48" s="3">
        <f t="shared" si="3"/>
        <v>2</v>
      </c>
      <c r="F48" s="2"/>
      <c r="H48" s="2">
        <f t="shared" si="2"/>
        <v>0.95099168128382483</v>
      </c>
      <c r="I48" s="27">
        <f t="shared" si="4"/>
        <v>2</v>
      </c>
      <c r="J48" s="27">
        <f t="shared" ref="J48" si="65">J46</f>
        <v>2</v>
      </c>
      <c r="K48" s="27">
        <f t="shared" ref="K48" si="66">K46</f>
        <v>2</v>
      </c>
      <c r="L48" s="27"/>
    </row>
    <row r="49" spans="1:12" x14ac:dyDescent="0.35">
      <c r="A49" s="26">
        <v>1.75</v>
      </c>
      <c r="B49" s="2">
        <f t="shared" si="0"/>
        <v>0.99836313487328143</v>
      </c>
      <c r="C49" s="2">
        <f t="shared" si="1"/>
        <v>9.445682677633111E-4</v>
      </c>
      <c r="D49" s="2">
        <v>1.0000000000000001E-5</v>
      </c>
      <c r="E49" s="3">
        <f t="shared" si="3"/>
        <v>4</v>
      </c>
      <c r="F49" s="2"/>
      <c r="H49" s="2">
        <f t="shared" si="2"/>
        <v>0.94958721064919693</v>
      </c>
      <c r="I49" s="27">
        <f t="shared" si="4"/>
        <v>4</v>
      </c>
      <c r="J49" s="27">
        <f t="shared" ref="J49" si="67">J47</f>
        <v>4</v>
      </c>
      <c r="K49" s="27">
        <f t="shared" ref="K49" si="68">K47</f>
        <v>4</v>
      </c>
      <c r="L49" s="27"/>
    </row>
    <row r="50" spans="1:12" x14ac:dyDescent="0.35">
      <c r="A50" s="26">
        <v>1.8</v>
      </c>
      <c r="B50" s="2">
        <f t="shared" si="0"/>
        <v>0.99831545863243754</v>
      </c>
      <c r="C50" s="2">
        <f t="shared" si="1"/>
        <v>9.4565411963551328E-4</v>
      </c>
      <c r="D50" s="2">
        <v>1.0000000000000001E-5</v>
      </c>
      <c r="E50" s="3">
        <f t="shared" si="3"/>
        <v>2</v>
      </c>
      <c r="F50" s="2"/>
      <c r="H50" s="2">
        <f t="shared" si="2"/>
        <v>0.94818481420491385</v>
      </c>
      <c r="I50" s="27">
        <f t="shared" si="4"/>
        <v>2</v>
      </c>
      <c r="J50" s="27">
        <f t="shared" ref="J50" si="69">J48</f>
        <v>2</v>
      </c>
      <c r="K50" s="27">
        <f t="shared" ref="K50" si="70">K48</f>
        <v>2</v>
      </c>
      <c r="L50" s="27"/>
    </row>
    <row r="51" spans="1:12" x14ac:dyDescent="0.35">
      <c r="A51" s="26">
        <v>1.85</v>
      </c>
      <c r="B51" s="2">
        <f t="shared" si="0"/>
        <v>0.99826773040363592</v>
      </c>
      <c r="C51" s="2">
        <f t="shared" si="1"/>
        <v>9.4674262368596093E-4</v>
      </c>
      <c r="D51" s="2">
        <v>1.0000000000000001E-5</v>
      </c>
      <c r="E51" s="3">
        <f t="shared" si="3"/>
        <v>4</v>
      </c>
      <c r="F51" s="2"/>
      <c r="H51" s="2">
        <f t="shared" si="2"/>
        <v>0.94678448888771116</v>
      </c>
      <c r="I51" s="27">
        <f t="shared" si="4"/>
        <v>4</v>
      </c>
      <c r="J51" s="27">
        <f t="shared" ref="J51" si="71">J49</f>
        <v>4</v>
      </c>
      <c r="K51" s="27">
        <f t="shared" ref="K51" si="72">K49</f>
        <v>4</v>
      </c>
      <c r="L51" s="27"/>
    </row>
    <row r="52" spans="1:12" x14ac:dyDescent="0.35">
      <c r="A52" s="26">
        <v>1.9</v>
      </c>
      <c r="B52" s="2">
        <f t="shared" si="0"/>
        <v>0.99821995006201625</v>
      </c>
      <c r="C52" s="2">
        <f t="shared" si="1"/>
        <v>9.4783378639256275E-4</v>
      </c>
      <c r="D52" s="2">
        <v>1.0000000000000001E-5</v>
      </c>
      <c r="E52" s="3">
        <f t="shared" si="3"/>
        <v>2</v>
      </c>
      <c r="F52" s="2"/>
      <c r="H52" s="2">
        <f t="shared" si="2"/>
        <v>0.9453862316388475</v>
      </c>
      <c r="I52" s="27">
        <f t="shared" si="4"/>
        <v>2</v>
      </c>
      <c r="J52" s="27">
        <f t="shared" ref="J52" si="73">J50</f>
        <v>2</v>
      </c>
      <c r="K52" s="27">
        <f t="shared" ref="K52" si="74">K50</f>
        <v>2</v>
      </c>
      <c r="L52" s="27"/>
    </row>
    <row r="53" spans="1:12" x14ac:dyDescent="0.35">
      <c r="A53" s="26">
        <v>1.95</v>
      </c>
      <c r="B53" s="2">
        <f t="shared" si="0"/>
        <v>0.99817211748242873</v>
      </c>
      <c r="C53" s="2">
        <f t="shared" si="1"/>
        <v>9.4892761424905008E-4</v>
      </c>
      <c r="D53" s="2">
        <v>1.0000000000000001E-5</v>
      </c>
      <c r="E53" s="3">
        <f t="shared" si="3"/>
        <v>4</v>
      </c>
      <c r="F53" s="2"/>
      <c r="H53" s="2">
        <f t="shared" si="2"/>
        <v>0.94399003940409965</v>
      </c>
      <c r="I53" s="27">
        <f t="shared" si="4"/>
        <v>4</v>
      </c>
      <c r="J53" s="27">
        <f t="shared" ref="J53" si="75">J51</f>
        <v>4</v>
      </c>
      <c r="K53" s="27">
        <f t="shared" ref="K53" si="76">K51</f>
        <v>4</v>
      </c>
      <c r="L53" s="27"/>
    </row>
    <row r="54" spans="1:12" x14ac:dyDescent="0.35">
      <c r="A54" s="26">
        <v>2</v>
      </c>
      <c r="B54" s="2">
        <f t="shared" si="0"/>
        <v>0.99812423253943139</v>
      </c>
      <c r="C54" s="2">
        <f t="shared" si="1"/>
        <v>9.5002411376501384E-4</v>
      </c>
      <c r="D54" s="2">
        <v>1.0000000000000001E-5</v>
      </c>
      <c r="E54" s="3">
        <f t="shared" si="3"/>
        <v>2</v>
      </c>
      <c r="F54" s="2"/>
      <c r="H54" s="2">
        <f t="shared" si="2"/>
        <v>0.94259590913375435</v>
      </c>
      <c r="I54" s="27">
        <f t="shared" si="4"/>
        <v>2</v>
      </c>
      <c r="J54" s="27">
        <f t="shared" ref="J54" si="77">J52</f>
        <v>2</v>
      </c>
      <c r="K54" s="27">
        <v>1</v>
      </c>
      <c r="L54" s="27"/>
    </row>
    <row r="55" spans="1:12" x14ac:dyDescent="0.35">
      <c r="A55" s="26">
        <v>2.0499999999999998</v>
      </c>
      <c r="B55" s="2">
        <f t="shared" si="0"/>
        <v>0.99807629510729201</v>
      </c>
      <c r="C55" s="2">
        <f t="shared" si="1"/>
        <v>9.5112329146594741E-4</v>
      </c>
      <c r="D55" s="2">
        <v>1.0000000000000001E-5</v>
      </c>
      <c r="E55" s="3">
        <f t="shared" si="3"/>
        <v>4</v>
      </c>
      <c r="F55" s="2"/>
      <c r="H55" s="2">
        <f t="shared" si="2"/>
        <v>0.94120383778260253</v>
      </c>
      <c r="I55" s="27">
        <f t="shared" si="4"/>
        <v>4</v>
      </c>
      <c r="J55" s="27">
        <f t="shared" ref="J55" si="78">J53</f>
        <v>4</v>
      </c>
      <c r="K55" s="27"/>
      <c r="L55" s="27"/>
    </row>
    <row r="56" spans="1:12" x14ac:dyDescent="0.35">
      <c r="A56" s="26">
        <v>2.1</v>
      </c>
      <c r="B56" s="2">
        <f t="shared" si="0"/>
        <v>0.99802830505998552</v>
      </c>
      <c r="C56" s="2">
        <f t="shared" si="1"/>
        <v>9.5222515389327921E-4</v>
      </c>
      <c r="D56" s="2">
        <v>1.0000000000000001E-5</v>
      </c>
      <c r="E56" s="3">
        <f t="shared" si="3"/>
        <v>2</v>
      </c>
      <c r="F56" s="2"/>
      <c r="H56" s="2">
        <f t="shared" si="2"/>
        <v>0.93981382230993282</v>
      </c>
      <c r="I56" s="27">
        <f t="shared" si="4"/>
        <v>2</v>
      </c>
      <c r="J56" s="27">
        <f t="shared" ref="J56" si="79">J54</f>
        <v>2</v>
      </c>
      <c r="K56" s="27"/>
      <c r="L56" s="27"/>
    </row>
    <row r="57" spans="1:12" x14ac:dyDescent="0.35">
      <c r="A57" s="26">
        <v>2.15</v>
      </c>
      <c r="B57" s="2">
        <f t="shared" si="0"/>
        <v>0.99798026227119463</v>
      </c>
      <c r="C57" s="2">
        <f t="shared" si="1"/>
        <v>9.5332970760441662E-4</v>
      </c>
      <c r="D57" s="2">
        <v>1.0000000000000001E-5</v>
      </c>
      <c r="E57" s="3">
        <f t="shared" si="3"/>
        <v>4</v>
      </c>
      <c r="F57" s="2"/>
      <c r="H57" s="2">
        <f t="shared" si="2"/>
        <v>0.93842585967952385</v>
      </c>
      <c r="I57" s="27">
        <f t="shared" si="4"/>
        <v>4</v>
      </c>
      <c r="J57" s="27">
        <f t="shared" ref="J57" si="80">J55</f>
        <v>4</v>
      </c>
      <c r="K57" s="27"/>
      <c r="L57" s="27"/>
    </row>
    <row r="58" spans="1:12" x14ac:dyDescent="0.35">
      <c r="A58" s="26">
        <v>2.2000000000000002</v>
      </c>
      <c r="B58" s="2">
        <f t="shared" si="0"/>
        <v>0.99793216661430817</v>
      </c>
      <c r="C58" s="2">
        <f t="shared" si="1"/>
        <v>9.5443695917278375E-4</v>
      </c>
      <c r="D58" s="2">
        <v>1.0000000000000001E-5</v>
      </c>
      <c r="E58" s="3">
        <f t="shared" si="3"/>
        <v>2</v>
      </c>
      <c r="F58" s="2"/>
      <c r="H58" s="2">
        <f t="shared" si="2"/>
        <v>0.93703994685963865</v>
      </c>
      <c r="I58" s="27">
        <f t="shared" si="4"/>
        <v>2</v>
      </c>
      <c r="J58" s="27">
        <f t="shared" ref="J58" si="81">J56</f>
        <v>2</v>
      </c>
      <c r="K58" s="27"/>
      <c r="L58" s="27"/>
    </row>
    <row r="59" spans="1:12" x14ac:dyDescent="0.35">
      <c r="A59" s="26">
        <v>2.25</v>
      </c>
      <c r="B59" s="2">
        <f t="shared" si="0"/>
        <v>0.99788401796242099</v>
      </c>
      <c r="C59" s="2">
        <f t="shared" si="1"/>
        <v>9.5554691518785935E-4</v>
      </c>
      <c r="D59" s="2">
        <v>1.0000000000000001E-5</v>
      </c>
      <c r="E59" s="3">
        <f t="shared" si="3"/>
        <v>4</v>
      </c>
      <c r="F59" s="2"/>
      <c r="H59" s="2">
        <f t="shared" si="2"/>
        <v>0.93565608082301777</v>
      </c>
      <c r="I59" s="27">
        <f t="shared" si="4"/>
        <v>4</v>
      </c>
      <c r="J59" s="27">
        <f t="shared" ref="J59" si="82">J57</f>
        <v>4</v>
      </c>
      <c r="K59" s="27"/>
      <c r="L59" s="27"/>
    </row>
    <row r="60" spans="1:12" x14ac:dyDescent="0.35">
      <c r="A60" s="26">
        <v>2.2999999999999998</v>
      </c>
      <c r="B60" s="2">
        <f t="shared" si="0"/>
        <v>0.99783581618833306</v>
      </c>
      <c r="C60" s="2">
        <f t="shared" si="1"/>
        <v>9.5665958225521735E-4</v>
      </c>
      <c r="D60" s="2">
        <v>1.0000000000000001E-5</v>
      </c>
      <c r="E60" s="3">
        <f t="shared" si="3"/>
        <v>2</v>
      </c>
      <c r="F60" s="2"/>
      <c r="H60" s="2">
        <f t="shared" si="2"/>
        <v>0.93427425854687229</v>
      </c>
      <c r="I60" s="27">
        <f t="shared" si="4"/>
        <v>2</v>
      </c>
      <c r="J60" s="27">
        <f t="shared" ref="J60" si="83">J58</f>
        <v>2</v>
      </c>
      <c r="K60" s="27"/>
      <c r="L60" s="27"/>
    </row>
    <row r="61" spans="1:12" x14ac:dyDescent="0.35">
      <c r="A61" s="26">
        <v>2.35</v>
      </c>
      <c r="B61" s="2">
        <f t="shared" si="0"/>
        <v>0.99778756116454947</v>
      </c>
      <c r="C61" s="2">
        <f t="shared" si="1"/>
        <v>9.5777496699656593E-4</v>
      </c>
      <c r="D61" s="2">
        <v>1.0000000000000001E-5</v>
      </c>
      <c r="E61" s="3">
        <f t="shared" si="3"/>
        <v>4</v>
      </c>
      <c r="F61" s="2"/>
      <c r="H61" s="2">
        <f t="shared" si="2"/>
        <v>0.93289447701287764</v>
      </c>
      <c r="I61" s="27">
        <f t="shared" si="4"/>
        <v>4</v>
      </c>
      <c r="J61" s="27">
        <f t="shared" ref="J61" si="84">J59</f>
        <v>4</v>
      </c>
      <c r="K61" s="27"/>
      <c r="L61" s="27"/>
    </row>
    <row r="62" spans="1:12" x14ac:dyDescent="0.35">
      <c r="A62" s="26">
        <v>2.4</v>
      </c>
      <c r="B62" s="2">
        <f t="shared" si="0"/>
        <v>0.99773925276327902</v>
      </c>
      <c r="C62" s="2">
        <f t="shared" si="1"/>
        <v>9.5889307604978588E-4</v>
      </c>
      <c r="D62" s="2">
        <v>1.0000000000000001E-5</v>
      </c>
      <c r="E62" s="3">
        <f t="shared" si="3"/>
        <v>2</v>
      </c>
      <c r="F62" s="2"/>
      <c r="H62" s="2">
        <f t="shared" si="2"/>
        <v>0.93151673320716688</v>
      </c>
      <c r="I62" s="27">
        <f t="shared" si="4"/>
        <v>2</v>
      </c>
      <c r="J62" s="27">
        <f t="shared" ref="J62" si="85">J60</f>
        <v>2</v>
      </c>
      <c r="K62" s="27"/>
      <c r="L62" s="27"/>
    </row>
    <row r="63" spans="1:12" x14ac:dyDescent="0.35">
      <c r="A63" s="26">
        <v>2.4500000000000002</v>
      </c>
      <c r="B63" s="2">
        <f t="shared" si="0"/>
        <v>0.99769089085643348</v>
      </c>
      <c r="C63" s="2">
        <f t="shared" si="1"/>
        <v>9.6001391606897188E-4</v>
      </c>
      <c r="D63" s="2">
        <v>1.0000000000000001E-5</v>
      </c>
      <c r="E63" s="3">
        <f t="shared" si="3"/>
        <v>4</v>
      </c>
      <c r="F63" s="2"/>
      <c r="H63" s="2">
        <f t="shared" si="2"/>
        <v>0.93014102412032418</v>
      </c>
      <c r="I63" s="27">
        <f t="shared" si="4"/>
        <v>4</v>
      </c>
      <c r="J63" s="27">
        <f t="shared" ref="J63" si="86">J61</f>
        <v>4</v>
      </c>
      <c r="K63" s="27"/>
      <c r="L63" s="27"/>
    </row>
    <row r="64" spans="1:12" x14ac:dyDescent="0.35">
      <c r="A64" s="26">
        <v>2.5</v>
      </c>
      <c r="B64" s="2">
        <f t="shared" si="0"/>
        <v>0.99764247531562777</v>
      </c>
      <c r="C64" s="2">
        <f t="shared" si="1"/>
        <v>9.6113749372447031E-4</v>
      </c>
      <c r="D64" s="2">
        <v>1.0000000000000001E-5</v>
      </c>
      <c r="E64" s="3">
        <f t="shared" si="3"/>
        <v>2</v>
      </c>
      <c r="F64" s="2"/>
      <c r="H64" s="2">
        <f t="shared" si="2"/>
        <v>0.92876734674737782</v>
      </c>
      <c r="I64" s="27">
        <f t="shared" si="4"/>
        <v>2</v>
      </c>
      <c r="J64" s="27">
        <f t="shared" ref="J64" si="87">J62</f>
        <v>2</v>
      </c>
      <c r="K64" s="27"/>
      <c r="L64" s="27"/>
    </row>
    <row r="65" spans="1:12" x14ac:dyDescent="0.35">
      <c r="A65" s="26">
        <v>2.5499999999999998</v>
      </c>
      <c r="B65" s="2">
        <f t="shared" si="0"/>
        <v>0.9975940060121784</v>
      </c>
      <c r="C65" s="2">
        <f t="shared" si="1"/>
        <v>9.6226381570292045E-4</v>
      </c>
      <c r="D65" s="2">
        <v>1.0000000000000001E-5</v>
      </c>
      <c r="E65" s="3">
        <f t="shared" si="3"/>
        <v>4</v>
      </c>
      <c r="F65" s="2"/>
      <c r="H65" s="2">
        <f t="shared" si="2"/>
        <v>0.92739569808779421</v>
      </c>
      <c r="I65" s="27">
        <f t="shared" si="4"/>
        <v>4</v>
      </c>
      <c r="J65" s="27">
        <f t="shared" ref="J65" si="88">J63</f>
        <v>4</v>
      </c>
      <c r="K65" s="27"/>
      <c r="L65" s="27"/>
    </row>
    <row r="66" spans="1:12" x14ac:dyDescent="0.35">
      <c r="A66" s="26">
        <v>2.6</v>
      </c>
      <c r="B66" s="2">
        <f t="shared" si="0"/>
        <v>0.99754548281710309</v>
      </c>
      <c r="C66" s="2">
        <f t="shared" si="1"/>
        <v>9.633928887072935E-4</v>
      </c>
      <c r="D66" s="2">
        <v>1.0000000000000001E-5</v>
      </c>
      <c r="E66" s="3">
        <f t="shared" si="3"/>
        <v>2</v>
      </c>
      <c r="F66" s="2"/>
      <c r="H66" s="2">
        <f t="shared" si="2"/>
        <v>0.92602607514547142</v>
      </c>
      <c r="I66" s="27">
        <f t="shared" si="4"/>
        <v>2</v>
      </c>
      <c r="J66" s="27">
        <f t="shared" ref="J66" si="89">J64</f>
        <v>2</v>
      </c>
      <c r="K66" s="27"/>
      <c r="L66" s="27"/>
    </row>
    <row r="67" spans="1:12" x14ac:dyDescent="0.35">
      <c r="A67" s="26">
        <v>2.65</v>
      </c>
      <c r="B67" s="2">
        <f t="shared" si="0"/>
        <v>0.99749690560112081</v>
      </c>
      <c r="C67" s="2">
        <f t="shared" si="1"/>
        <v>9.6452471945693177E-4</v>
      </c>
      <c r="D67" s="2">
        <v>1.0000000000000001E-5</v>
      </c>
      <c r="E67" s="3">
        <f t="shared" si="3"/>
        <v>4</v>
      </c>
      <c r="F67" s="2"/>
      <c r="H67" s="2">
        <f t="shared" si="2"/>
        <v>0.92465847492873143</v>
      </c>
      <c r="I67" s="27">
        <f t="shared" si="4"/>
        <v>4</v>
      </c>
      <c r="J67" s="27">
        <f t="shared" ref="J67" si="90">J65</f>
        <v>4</v>
      </c>
      <c r="K67" s="27"/>
      <c r="L67" s="27"/>
    </row>
    <row r="68" spans="1:12" x14ac:dyDescent="0.35">
      <c r="A68" s="26">
        <v>2.7</v>
      </c>
      <c r="B68" s="2">
        <f t="shared" si="0"/>
        <v>0.99744827423465032</v>
      </c>
      <c r="C68" s="2">
        <f t="shared" si="1"/>
        <v>9.6565931468759077E-4</v>
      </c>
      <c r="D68" s="2">
        <v>1.0000000000000001E-5</v>
      </c>
      <c r="E68" s="3">
        <f t="shared" si="3"/>
        <v>2</v>
      </c>
      <c r="F68" s="2"/>
      <c r="H68" s="2">
        <f t="shared" si="2"/>
        <v>0.92329289445031526</v>
      </c>
      <c r="I68" s="27">
        <f t="shared" si="4"/>
        <v>2</v>
      </c>
      <c r="J68" s="27">
        <f t="shared" ref="J68" si="91">J66</f>
        <v>2</v>
      </c>
      <c r="K68" s="27"/>
      <c r="L68" s="27"/>
    </row>
    <row r="69" spans="1:12" x14ac:dyDescent="0.35">
      <c r="A69" s="26">
        <v>2.75</v>
      </c>
      <c r="B69" s="2">
        <f t="shared" si="0"/>
        <v>0.99739958858780908</v>
      </c>
      <c r="C69" s="2">
        <f t="shared" si="1"/>
        <v>9.6679668115147671E-4</v>
      </c>
      <c r="D69" s="2">
        <v>1.0000000000000001E-5</v>
      </c>
      <c r="E69" s="3">
        <f t="shared" si="3"/>
        <v>4</v>
      </c>
      <c r="F69" s="2"/>
      <c r="H69" s="2">
        <f t="shared" si="2"/>
        <v>0.9219293307273756</v>
      </c>
      <c r="I69" s="27">
        <f t="shared" si="4"/>
        <v>4</v>
      </c>
      <c r="J69" s="27">
        <f t="shared" ref="J69" si="92">J67</f>
        <v>4</v>
      </c>
      <c r="K69" s="27"/>
      <c r="L69" s="27"/>
    </row>
    <row r="70" spans="1:12" x14ac:dyDescent="0.35">
      <c r="A70" s="26">
        <v>2.8</v>
      </c>
      <c r="B70" s="2">
        <f t="shared" si="0"/>
        <v>0.99735084853041411</v>
      </c>
      <c r="C70" s="2">
        <f t="shared" si="1"/>
        <v>9.6793682561728892E-4</v>
      </c>
      <c r="D70" s="2">
        <v>1.0000000000000001E-5</v>
      </c>
      <c r="E70" s="3">
        <f t="shared" si="3"/>
        <v>2</v>
      </c>
      <c r="F70" s="2"/>
      <c r="H70" s="2">
        <f t="shared" si="2"/>
        <v>0.92056778078146984</v>
      </c>
      <c r="I70" s="27">
        <f t="shared" si="4"/>
        <v>2</v>
      </c>
      <c r="J70" s="27">
        <f t="shared" ref="J70" si="93">J68</f>
        <v>2</v>
      </c>
      <c r="K70" s="27"/>
      <c r="L70" s="27"/>
    </row>
    <row r="71" spans="1:12" x14ac:dyDescent="0.35">
      <c r="A71" s="26">
        <v>2.85</v>
      </c>
      <c r="B71" s="2">
        <f t="shared" si="0"/>
        <v>0.99730205393197957</v>
      </c>
      <c r="C71" s="2">
        <f t="shared" si="1"/>
        <v>9.6907975487025904E-4</v>
      </c>
      <c r="D71" s="2">
        <v>1.0000000000000001E-5</v>
      </c>
      <c r="E71" s="3">
        <f t="shared" si="3"/>
        <v>4</v>
      </c>
      <c r="F71" s="2"/>
      <c r="H71" s="2">
        <f t="shared" si="2"/>
        <v>0.91920824163855441</v>
      </c>
      <c r="I71" s="27">
        <f t="shared" si="4"/>
        <v>4</v>
      </c>
      <c r="J71" s="27">
        <f t="shared" ref="J71" si="94">J69</f>
        <v>4</v>
      </c>
      <c r="K71" s="27"/>
      <c r="L71" s="27"/>
    </row>
    <row r="72" spans="1:12" x14ac:dyDescent="0.35">
      <c r="A72" s="26">
        <v>2.9</v>
      </c>
      <c r="B72" s="2">
        <f t="shared" si="0"/>
        <v>0.99725320466171796</v>
      </c>
      <c r="C72" s="2">
        <f t="shared" si="1"/>
        <v>9.7022547571219101E-4</v>
      </c>
      <c r="D72" s="2">
        <v>1.0000000000000001E-5</v>
      </c>
      <c r="E72" s="3">
        <f t="shared" si="3"/>
        <v>2</v>
      </c>
      <c r="F72" s="2"/>
      <c r="H72" s="2">
        <f t="shared" si="2"/>
        <v>0.91785071032897825</v>
      </c>
      <c r="I72" s="27">
        <f t="shared" si="4"/>
        <v>2</v>
      </c>
      <c r="J72" s="27">
        <f t="shared" ref="J72" si="95">J70</f>
        <v>2</v>
      </c>
      <c r="K72" s="27"/>
      <c r="L72" s="27"/>
    </row>
    <row r="73" spans="1:12" x14ac:dyDescent="0.35">
      <c r="A73" s="26">
        <v>2.95</v>
      </c>
      <c r="B73" s="2">
        <f t="shared" si="0"/>
        <v>0.99720430058853748</v>
      </c>
      <c r="C73" s="2">
        <f t="shared" si="1"/>
        <v>9.7137399496150271E-4</v>
      </c>
      <c r="D73" s="2">
        <v>1.0000000000000001E-5</v>
      </c>
      <c r="E73" s="3">
        <f t="shared" si="3"/>
        <v>4</v>
      </c>
      <c r="F73" s="2"/>
      <c r="H73" s="2">
        <f t="shared" si="2"/>
        <v>0.91649518388747531</v>
      </c>
      <c r="I73" s="27">
        <f t="shared" si="4"/>
        <v>4</v>
      </c>
      <c r="J73" s="27">
        <f t="shared" ref="J73" si="96">J71</f>
        <v>4</v>
      </c>
      <c r="K73" s="27"/>
      <c r="L73" s="27"/>
    </row>
    <row r="74" spans="1:12" x14ac:dyDescent="0.35">
      <c r="A74" s="26">
        <v>3</v>
      </c>
      <c r="B74" s="2">
        <f t="shared" si="0"/>
        <v>0.99715534158104258</v>
      </c>
      <c r="C74" s="2">
        <f t="shared" si="1"/>
        <v>9.7252531945326453E-4</v>
      </c>
      <c r="D74" s="2">
        <v>1.0000000000000001E-5</v>
      </c>
      <c r="E74" s="3">
        <f t="shared" si="3"/>
        <v>2</v>
      </c>
      <c r="F74" s="2"/>
      <c r="H74" s="2">
        <f t="shared" si="2"/>
        <v>0.91514165935315961</v>
      </c>
      <c r="I74" s="27">
        <f t="shared" si="4"/>
        <v>2</v>
      </c>
      <c r="J74" s="27">
        <f t="shared" ref="J74" si="97">J72</f>
        <v>2</v>
      </c>
      <c r="K74" s="27"/>
      <c r="L74" s="27"/>
    </row>
    <row r="75" spans="1:12" x14ac:dyDescent="0.35">
      <c r="A75" s="26">
        <v>3.05</v>
      </c>
      <c r="B75" s="2">
        <f t="shared" si="0"/>
        <v>0.99710632750753336</v>
      </c>
      <c r="C75" s="2">
        <f t="shared" si="1"/>
        <v>9.7367945603924475E-4</v>
      </c>
      <c r="D75" s="2">
        <v>1.0000000000000001E-5</v>
      </c>
      <c r="E75" s="3">
        <f t="shared" si="3"/>
        <v>4</v>
      </c>
      <c r="F75" s="2"/>
      <c r="H75" s="2">
        <f t="shared" si="2"/>
        <v>0.91379013376951712</v>
      </c>
      <c r="I75" s="27">
        <f t="shared" si="4"/>
        <v>4</v>
      </c>
      <c r="J75" s="27">
        <f t="shared" ref="J75" si="98">J73</f>
        <v>4</v>
      </c>
      <c r="K75" s="27"/>
      <c r="L75" s="27"/>
    </row>
    <row r="76" spans="1:12" x14ac:dyDescent="0.35">
      <c r="A76" s="26">
        <v>3.1</v>
      </c>
      <c r="B76" s="2">
        <f t="shared" si="0"/>
        <v>0.99705725823600433</v>
      </c>
      <c r="C76" s="2">
        <f t="shared" si="1"/>
        <v>9.7483641158794317E-4</v>
      </c>
      <c r="D76" s="2">
        <v>1.0000000000000001E-5</v>
      </c>
      <c r="E76" s="3">
        <f t="shared" si="3"/>
        <v>2</v>
      </c>
      <c r="F76" s="2"/>
      <c r="H76" s="2">
        <f t="shared" si="2"/>
        <v>0.91244060418440076</v>
      </c>
      <c r="I76" s="27">
        <f t="shared" si="4"/>
        <v>2</v>
      </c>
      <c r="J76" s="27">
        <f t="shared" ref="J76" si="99">J74</f>
        <v>2</v>
      </c>
      <c r="K76" s="27"/>
      <c r="L76" s="27"/>
    </row>
    <row r="77" spans="1:12" x14ac:dyDescent="0.35">
      <c r="A77" s="26">
        <v>3.15</v>
      </c>
      <c r="B77" s="2">
        <f t="shared" si="0"/>
        <v>0.99700813363414342</v>
      </c>
      <c r="C77" s="2">
        <f t="shared" si="1"/>
        <v>9.7599619298463752E-4</v>
      </c>
      <c r="D77" s="2">
        <v>1.0000000000000001E-5</v>
      </c>
      <c r="E77" s="3">
        <f t="shared" si="3"/>
        <v>4</v>
      </c>
      <c r="F77" s="2"/>
      <c r="H77" s="2">
        <f t="shared" si="2"/>
        <v>0.91109306765002296</v>
      </c>
      <c r="I77" s="27">
        <f t="shared" si="4"/>
        <v>4</v>
      </c>
      <c r="J77" s="27">
        <f t="shared" ref="J77" si="100">J75</f>
        <v>4</v>
      </c>
      <c r="K77" s="27"/>
      <c r="L77" s="27"/>
    </row>
    <row r="78" spans="1:12" x14ac:dyDescent="0.35">
      <c r="A78" s="26">
        <v>3.2</v>
      </c>
      <c r="B78" s="2">
        <f t="shared" si="0"/>
        <v>0.99695895356933306</v>
      </c>
      <c r="C78" s="2">
        <f t="shared" si="1"/>
        <v>9.77158807131423E-4</v>
      </c>
      <c r="D78" s="2">
        <v>1.0000000000000001E-5</v>
      </c>
      <c r="E78" s="3">
        <f t="shared" si="3"/>
        <v>2</v>
      </c>
      <c r="F78" s="2"/>
      <c r="H78" s="2">
        <f t="shared" si="2"/>
        <v>0.90974752122295011</v>
      </c>
      <c r="I78" s="27">
        <f t="shared" si="4"/>
        <v>2</v>
      </c>
      <c r="J78" s="27">
        <f t="shared" ref="J78" si="101">J76</f>
        <v>2</v>
      </c>
      <c r="K78" s="27"/>
      <c r="L78" s="27"/>
    </row>
    <row r="79" spans="1:12" x14ac:dyDescent="0.35">
      <c r="A79" s="26">
        <v>3.25</v>
      </c>
      <c r="B79" s="2">
        <f t="shared" ref="B79:B134" si="102">((B$8^A79)*B$9^((B$5^35)*((B$5^A79)-1)))*EXP(-0.00001*A79)</f>
        <v>0.99690971790864713</v>
      </c>
      <c r="C79" s="2">
        <f t="shared" ref="C79:C134" si="103">B$3+B$4*(B$5^(35+A79))</f>
        <v>9.7832426094725234E-4</v>
      </c>
      <c r="D79" s="2">
        <v>1.0000000000000001E-5</v>
      </c>
      <c r="E79" s="3">
        <f t="shared" si="3"/>
        <v>4</v>
      </c>
      <c r="F79" s="2"/>
      <c r="H79" s="2">
        <f t="shared" ref="H79:H142" si="104">(1+B$6)^-A79</f>
        <v>0.9084039619640949</v>
      </c>
      <c r="I79" s="27">
        <f t="shared" si="4"/>
        <v>4</v>
      </c>
      <c r="J79" s="27">
        <f t="shared" ref="J79" si="105">J77</f>
        <v>4</v>
      </c>
      <c r="K79" s="27"/>
      <c r="L79" s="27"/>
    </row>
    <row r="80" spans="1:12" x14ac:dyDescent="0.35">
      <c r="A80" s="26">
        <v>3.3</v>
      </c>
      <c r="B80" s="2">
        <f t="shared" si="102"/>
        <v>0.99686042651885209</v>
      </c>
      <c r="C80" s="2">
        <f t="shared" si="103"/>
        <v>9.7949256136797814E-4</v>
      </c>
      <c r="D80" s="2">
        <v>1.0000000000000001E-5</v>
      </c>
      <c r="E80" s="3">
        <f t="shared" si="3"/>
        <v>2</v>
      </c>
      <c r="F80" s="2"/>
      <c r="H80" s="2">
        <f t="shared" si="104"/>
        <v>0.90706238693871089</v>
      </c>
      <c r="I80" s="27">
        <f t="shared" si="4"/>
        <v>2</v>
      </c>
      <c r="J80" s="27">
        <f t="shared" ref="J80" si="106">J78</f>
        <v>2</v>
      </c>
      <c r="K80" s="27"/>
      <c r="L80" s="27"/>
    </row>
    <row r="81" spans="1:12" x14ac:dyDescent="0.35">
      <c r="A81" s="26">
        <v>3.35</v>
      </c>
      <c r="B81" s="2">
        <f t="shared" si="102"/>
        <v>0.99681107926640522</v>
      </c>
      <c r="C81" s="2">
        <f t="shared" si="103"/>
        <v>9.8066371534639421E-4</v>
      </c>
      <c r="D81" s="2">
        <v>1.0000000000000001E-5</v>
      </c>
      <c r="E81" s="3">
        <f t="shared" ref="E81:E132" si="107">IF(E80=4,2,4)</f>
        <v>4</v>
      </c>
      <c r="F81" s="2"/>
      <c r="H81" s="2">
        <f t="shared" si="104"/>
        <v>0.90572279321638594</v>
      </c>
      <c r="I81" s="27">
        <f t="shared" si="4"/>
        <v>4</v>
      </c>
      <c r="J81" s="27">
        <f t="shared" ref="J81" si="108">J79</f>
        <v>4</v>
      </c>
      <c r="K81" s="27"/>
      <c r="L81" s="27"/>
    </row>
    <row r="82" spans="1:12" x14ac:dyDescent="0.35">
      <c r="A82" s="26">
        <v>3.4</v>
      </c>
      <c r="B82" s="2">
        <f t="shared" si="102"/>
        <v>0.9967616760174548</v>
      </c>
      <c r="C82" s="2">
        <f t="shared" si="103"/>
        <v>9.8183772985227513E-4</v>
      </c>
      <c r="D82" s="2">
        <v>1.0000000000000001E-5</v>
      </c>
      <c r="E82" s="3">
        <f t="shared" si="107"/>
        <v>2</v>
      </c>
      <c r="F82" s="2"/>
      <c r="H82" s="2">
        <f t="shared" si="104"/>
        <v>0.90438517787103589</v>
      </c>
      <c r="I82" s="27">
        <f t="shared" ref="I82:I113" si="109">I80</f>
        <v>2</v>
      </c>
      <c r="J82" s="27">
        <f t="shared" ref="J82" si="110">J80</f>
        <v>2</v>
      </c>
      <c r="K82" s="27"/>
      <c r="L82" s="27"/>
    </row>
    <row r="83" spans="1:12" x14ac:dyDescent="0.35">
      <c r="A83" s="26">
        <v>3.45</v>
      </c>
      <c r="B83" s="2">
        <f t="shared" si="102"/>
        <v>0.99671221663783838</v>
      </c>
      <c r="C83" s="2">
        <f t="shared" si="103"/>
        <v>9.8301461187242051E-4</v>
      </c>
      <c r="D83" s="2">
        <v>1.0000000000000001E-5</v>
      </c>
      <c r="E83" s="3">
        <f t="shared" si="107"/>
        <v>4</v>
      </c>
      <c r="F83" s="2"/>
      <c r="H83" s="2">
        <f t="shared" si="104"/>
        <v>0.90304953798089727</v>
      </c>
      <c r="I83" s="27">
        <f t="shared" si="109"/>
        <v>4</v>
      </c>
      <c r="J83" s="27">
        <f t="shared" ref="J83" si="111">J81</f>
        <v>4</v>
      </c>
      <c r="K83" s="27"/>
      <c r="L83" s="27"/>
    </row>
    <row r="84" spans="1:12" x14ac:dyDescent="0.35">
      <c r="A84" s="26">
        <v>3.5</v>
      </c>
      <c r="B84" s="2">
        <f t="shared" si="102"/>
        <v>0.99666270099308307</v>
      </c>
      <c r="C84" s="2">
        <f t="shared" si="103"/>
        <v>9.8419436841069396E-4</v>
      </c>
      <c r="D84" s="2">
        <v>1.0000000000000001E-5</v>
      </c>
      <c r="E84" s="3">
        <f t="shared" si="107"/>
        <v>2</v>
      </c>
      <c r="F84" s="2"/>
      <c r="H84" s="2">
        <f t="shared" si="104"/>
        <v>0.9017158706285221</v>
      </c>
      <c r="I84" s="27">
        <f t="shared" si="109"/>
        <v>2</v>
      </c>
      <c r="J84" s="27">
        <f t="shared" ref="J84" si="112">J82</f>
        <v>2</v>
      </c>
      <c r="K84" s="27"/>
      <c r="L84" s="27"/>
    </row>
    <row r="85" spans="1:12" x14ac:dyDescent="0.35">
      <c r="A85" s="26">
        <v>3.55</v>
      </c>
      <c r="B85" s="2">
        <f t="shared" si="102"/>
        <v>0.99661312894840504</v>
      </c>
      <c r="C85" s="2">
        <f t="shared" si="103"/>
        <v>9.8537700648806655E-4</v>
      </c>
      <c r="D85" s="2">
        <v>1.0000000000000001E-5</v>
      </c>
      <c r="E85" s="3">
        <f t="shared" si="107"/>
        <v>4</v>
      </c>
      <c r="F85" s="2"/>
      <c r="H85" s="2">
        <f t="shared" si="104"/>
        <v>0.90038417290077122</v>
      </c>
      <c r="I85" s="27">
        <f t="shared" si="109"/>
        <v>4</v>
      </c>
      <c r="J85" s="27">
        <f t="shared" ref="J85" si="113">J83</f>
        <v>4</v>
      </c>
      <c r="K85" s="27"/>
      <c r="L85" s="27"/>
    </row>
    <row r="86" spans="1:12" x14ac:dyDescent="0.35">
      <c r="A86" s="26">
        <v>3.6</v>
      </c>
      <c r="B86" s="2">
        <f t="shared" si="102"/>
        <v>0.996563500368707</v>
      </c>
      <c r="C86" s="2">
        <f t="shared" si="103"/>
        <v>9.8656253314265813E-4</v>
      </c>
      <c r="D86" s="2">
        <v>1.0000000000000001E-5</v>
      </c>
      <c r="E86" s="3">
        <f t="shared" si="107"/>
        <v>2</v>
      </c>
      <c r="F86" s="2"/>
      <c r="H86" s="2">
        <f t="shared" si="104"/>
        <v>0.89905444188880701</v>
      </c>
      <c r="I86" s="27">
        <f t="shared" si="109"/>
        <v>2</v>
      </c>
      <c r="J86" s="27">
        <f t="shared" ref="J86" si="114">J84</f>
        <v>2</v>
      </c>
      <c r="K86" s="27"/>
      <c r="L86" s="27"/>
    </row>
    <row r="87" spans="1:12" x14ac:dyDescent="0.35">
      <c r="A87" s="26">
        <v>3.65</v>
      </c>
      <c r="B87" s="2">
        <f t="shared" si="102"/>
        <v>0.99651381511857995</v>
      </c>
      <c r="C87" s="2">
        <f t="shared" si="103"/>
        <v>9.8775095542977839E-4</v>
      </c>
      <c r="D87" s="2">
        <v>1.0000000000000001E-5</v>
      </c>
      <c r="E87" s="3">
        <f t="shared" si="107"/>
        <v>4</v>
      </c>
      <c r="F87" s="2"/>
      <c r="H87" s="2">
        <f t="shared" si="104"/>
        <v>0.89772667468808875</v>
      </c>
      <c r="I87" s="27">
        <f t="shared" si="109"/>
        <v>4</v>
      </c>
      <c r="J87" s="27">
        <f t="shared" ref="J87" si="115">J85</f>
        <v>4</v>
      </c>
      <c r="K87" s="27"/>
      <c r="L87" s="27"/>
    </row>
    <row r="88" spans="1:12" x14ac:dyDescent="0.35">
      <c r="A88" s="26">
        <v>3.7</v>
      </c>
      <c r="B88" s="2">
        <f t="shared" si="102"/>
        <v>0.99646407306230023</v>
      </c>
      <c r="C88" s="2">
        <f t="shared" si="103"/>
        <v>9.8894228042197018E-4</v>
      </c>
      <c r="D88" s="2">
        <v>1.0000000000000001E-5</v>
      </c>
      <c r="E88" s="3">
        <f t="shared" si="107"/>
        <v>2</v>
      </c>
      <c r="F88" s="2"/>
      <c r="H88" s="2">
        <f t="shared" si="104"/>
        <v>0.8964008683983643</v>
      </c>
      <c r="I88" s="27">
        <f t="shared" si="109"/>
        <v>2</v>
      </c>
      <c r="J88" s="27">
        <f t="shared" ref="J88" si="116">J86</f>
        <v>2</v>
      </c>
      <c r="K88" s="27"/>
      <c r="L88" s="27"/>
    </row>
    <row r="89" spans="1:12" x14ac:dyDescent="0.35">
      <c r="A89" s="26">
        <v>3.75</v>
      </c>
      <c r="B89" s="2">
        <f t="shared" si="102"/>
        <v>0.99641427406383121</v>
      </c>
      <c r="C89" s="2">
        <f t="shared" si="103"/>
        <v>9.9013651520905052E-4</v>
      </c>
      <c r="D89" s="2">
        <v>1.0000000000000001E-5</v>
      </c>
      <c r="E89" s="3">
        <f t="shared" si="107"/>
        <v>4</v>
      </c>
      <c r="F89" s="2"/>
      <c r="H89" s="2">
        <f t="shared" si="104"/>
        <v>0.89507702012366552</v>
      </c>
      <c r="I89" s="27">
        <f t="shared" si="109"/>
        <v>4</v>
      </c>
      <c r="J89" s="27">
        <f t="shared" ref="J89" si="117">J87</f>
        <v>4</v>
      </c>
      <c r="K89" s="27"/>
      <c r="L89" s="27"/>
    </row>
    <row r="90" spans="1:12" x14ac:dyDescent="0.35">
      <c r="A90" s="26">
        <v>3.8</v>
      </c>
      <c r="B90" s="2">
        <f t="shared" si="102"/>
        <v>0.99636441798682029</v>
      </c>
      <c r="C90" s="2">
        <f t="shared" si="103"/>
        <v>9.9133366689815351E-4</v>
      </c>
      <c r="D90" s="2">
        <v>1.0000000000000001E-5</v>
      </c>
      <c r="E90" s="3">
        <f t="shared" si="107"/>
        <v>2</v>
      </c>
      <c r="F90" s="2"/>
      <c r="H90" s="2">
        <f t="shared" si="104"/>
        <v>0.89375512697230075</v>
      </c>
      <c r="I90" s="27">
        <f t="shared" si="109"/>
        <v>2</v>
      </c>
      <c r="J90" s="27">
        <f t="shared" ref="J90" si="118">J88</f>
        <v>2</v>
      </c>
      <c r="K90" s="27"/>
      <c r="L90" s="27"/>
    </row>
    <row r="91" spans="1:12" x14ac:dyDescent="0.35">
      <c r="A91" s="26">
        <v>3.85</v>
      </c>
      <c r="B91" s="2">
        <f t="shared" si="102"/>
        <v>0.99631450469459959</v>
      </c>
      <c r="C91" s="2">
        <f t="shared" si="103"/>
        <v>9.92533742613772E-4</v>
      </c>
      <c r="D91" s="2">
        <v>1.0000000000000001E-5</v>
      </c>
      <c r="E91" s="3">
        <f t="shared" si="107"/>
        <v>4</v>
      </c>
      <c r="F91" s="2"/>
      <c r="H91" s="2">
        <f t="shared" si="104"/>
        <v>0.89243518605684891</v>
      </c>
      <c r="I91" s="27">
        <f t="shared" si="109"/>
        <v>4</v>
      </c>
      <c r="J91" s="27">
        <f t="shared" ref="J91" si="119">J89</f>
        <v>4</v>
      </c>
      <c r="K91" s="27"/>
      <c r="L91" s="27"/>
    </row>
    <row r="92" spans="1:12" x14ac:dyDescent="0.35">
      <c r="A92" s="26">
        <v>3.9</v>
      </c>
      <c r="B92" s="2">
        <f t="shared" si="102"/>
        <v>0.996264534050185</v>
      </c>
      <c r="C92" s="2">
        <f t="shared" si="103"/>
        <v>9.9373674949780047E-4</v>
      </c>
      <c r="D92" s="2">
        <v>1.0000000000000001E-5</v>
      </c>
      <c r="E92" s="3">
        <f t="shared" si="107"/>
        <v>2</v>
      </c>
      <c r="F92" s="2"/>
      <c r="H92" s="2">
        <f t="shared" si="104"/>
        <v>0.8911171944941535</v>
      </c>
      <c r="I92" s="27">
        <f t="shared" si="109"/>
        <v>2</v>
      </c>
      <c r="J92" s="27">
        <f t="shared" ref="J92" si="120">J90</f>
        <v>2</v>
      </c>
      <c r="K92" s="27"/>
      <c r="L92" s="27"/>
    </row>
    <row r="93" spans="1:12" x14ac:dyDescent="0.35">
      <c r="A93" s="26">
        <v>3.95</v>
      </c>
      <c r="B93" s="2">
        <f t="shared" si="102"/>
        <v>0.99621450591627492</v>
      </c>
      <c r="C93" s="2">
        <f t="shared" si="103"/>
        <v>9.9494269470957759E-4</v>
      </c>
      <c r="D93" s="2">
        <v>1.0000000000000001E-5</v>
      </c>
      <c r="E93" s="3">
        <f t="shared" si="107"/>
        <v>4</v>
      </c>
      <c r="F93" s="2"/>
      <c r="H93" s="2">
        <f t="shared" si="104"/>
        <v>0.88980114940531585</v>
      </c>
      <c r="I93" s="27">
        <f t="shared" si="109"/>
        <v>4</v>
      </c>
      <c r="J93" s="27">
        <f t="shared" ref="J93" si="121">J91</f>
        <v>4</v>
      </c>
      <c r="K93" s="27"/>
      <c r="L93" s="27"/>
    </row>
    <row r="94" spans="1:12" x14ac:dyDescent="0.35">
      <c r="A94" s="26">
        <v>4</v>
      </c>
      <c r="B94" s="2">
        <f t="shared" si="102"/>
        <v>0.99616442015525042</v>
      </c>
      <c r="C94" s="2">
        <f t="shared" si="103"/>
        <v>9.9615158542592781E-4</v>
      </c>
      <c r="D94" s="2">
        <v>1.0000000000000001E-5</v>
      </c>
      <c r="E94" s="3">
        <f t="shared" si="107"/>
        <v>2</v>
      </c>
      <c r="F94" s="2"/>
      <c r="H94" s="2">
        <f t="shared" si="104"/>
        <v>0.888487047915689</v>
      </c>
      <c r="I94" s="27">
        <f t="shared" si="109"/>
        <v>2</v>
      </c>
      <c r="J94" s="27">
        <v>1</v>
      </c>
      <c r="K94" s="27"/>
      <c r="L94" s="27"/>
    </row>
    <row r="95" spans="1:12" x14ac:dyDescent="0.35">
      <c r="A95" s="26">
        <v>4.05</v>
      </c>
      <c r="B95" s="2">
        <f t="shared" si="102"/>
        <v>0.99611427662917418</v>
      </c>
      <c r="C95" s="2">
        <f t="shared" si="103"/>
        <v>9.9736342884120715E-4</v>
      </c>
      <c r="D95" s="2">
        <v>1.0000000000000001E-5</v>
      </c>
      <c r="E95" s="3">
        <f t="shared" si="107"/>
        <v>4</v>
      </c>
      <c r="F95" s="2"/>
      <c r="H95" s="2">
        <f t="shared" si="104"/>
        <v>0.88717488715487092</v>
      </c>
      <c r="I95" s="27">
        <f t="shared" si="109"/>
        <v>4</v>
      </c>
      <c r="J95" s="27"/>
      <c r="K95" s="2"/>
    </row>
    <row r="96" spans="1:12" x14ac:dyDescent="0.35">
      <c r="A96" s="26">
        <v>4.0999999999999996</v>
      </c>
      <c r="B96" s="2">
        <f t="shared" si="102"/>
        <v>0.99606407519978934</v>
      </c>
      <c r="C96" s="2">
        <f t="shared" si="103"/>
        <v>9.9857823216734044E-4</v>
      </c>
      <c r="D96" s="2">
        <v>1.0000000000000001E-5</v>
      </c>
      <c r="E96" s="3">
        <f t="shared" si="107"/>
        <v>2</v>
      </c>
      <c r="F96" s="2"/>
      <c r="H96" s="2">
        <f t="shared" si="104"/>
        <v>0.88586466425669974</v>
      </c>
      <c r="I96" s="27">
        <f t="shared" si="109"/>
        <v>2</v>
      </c>
      <c r="J96" s="27"/>
      <c r="K96" s="2"/>
    </row>
    <row r="97" spans="1:11" x14ac:dyDescent="0.35">
      <c r="A97" s="26">
        <v>4.1500000000000004</v>
      </c>
      <c r="B97" s="2">
        <f t="shared" si="102"/>
        <v>0.99601381572851966</v>
      </c>
      <c r="C97" s="2">
        <f t="shared" si="103"/>
        <v>9.9979600263386931E-4</v>
      </c>
      <c r="D97" s="2">
        <v>1.0000000000000001E-5</v>
      </c>
      <c r="E97" s="3">
        <f t="shared" si="107"/>
        <v>4</v>
      </c>
      <c r="F97" s="2"/>
      <c r="H97" s="2">
        <f t="shared" si="104"/>
        <v>0.88455637635924567</v>
      </c>
      <c r="I97" s="27">
        <f t="shared" si="109"/>
        <v>4</v>
      </c>
      <c r="J97" s="27"/>
      <c r="K97" s="2"/>
    </row>
    <row r="98" spans="1:11" x14ac:dyDescent="0.35">
      <c r="A98" s="26">
        <v>4.2</v>
      </c>
      <c r="B98" s="2">
        <f t="shared" si="102"/>
        <v>0.99596349807646767</v>
      </c>
      <c r="C98" s="2">
        <f t="shared" si="103"/>
        <v>1.0010167474879942E-3</v>
      </c>
      <c r="D98" s="2">
        <v>1.0000000000000001E-5</v>
      </c>
      <c r="E98" s="3">
        <f t="shared" si="107"/>
        <v>2</v>
      </c>
      <c r="F98" s="2"/>
      <c r="H98" s="2">
        <f t="shared" si="104"/>
        <v>0.88325002060480584</v>
      </c>
      <c r="I98" s="27">
        <f t="shared" si="109"/>
        <v>2</v>
      </c>
      <c r="J98" s="27"/>
      <c r="K98" s="2"/>
    </row>
    <row r="99" spans="1:11" x14ac:dyDescent="0.35">
      <c r="A99" s="26">
        <v>4.25</v>
      </c>
      <c r="B99" s="2">
        <f t="shared" si="102"/>
        <v>0.99591312210441563</v>
      </c>
      <c r="C99" s="2">
        <f t="shared" si="103"/>
        <v>1.002240473994615E-3</v>
      </c>
      <c r="D99" s="2">
        <v>1.0000000000000001E-5</v>
      </c>
      <c r="E99" s="3">
        <f t="shared" si="107"/>
        <v>4</v>
      </c>
      <c r="F99" s="2"/>
      <c r="H99" s="2">
        <f t="shared" si="104"/>
        <v>0.88194559413989781</v>
      </c>
      <c r="I99" s="27">
        <f t="shared" si="109"/>
        <v>4</v>
      </c>
      <c r="J99" s="27"/>
      <c r="K99" s="2"/>
    </row>
    <row r="100" spans="1:11" x14ac:dyDescent="0.35">
      <c r="A100" s="26">
        <v>4.3</v>
      </c>
      <c r="B100" s="2">
        <f t="shared" si="102"/>
        <v>0.99586268767282293</v>
      </c>
      <c r="C100" s="2">
        <f t="shared" si="103"/>
        <v>1.0034671894363772E-3</v>
      </c>
      <c r="D100" s="2">
        <v>1.0000000000000001E-5</v>
      </c>
      <c r="E100" s="3">
        <f t="shared" si="107"/>
        <v>2</v>
      </c>
      <c r="F100" s="2"/>
      <c r="H100" s="2">
        <f t="shared" si="104"/>
        <v>0.88064309411525321</v>
      </c>
      <c r="I100" s="27">
        <f t="shared" si="109"/>
        <v>2</v>
      </c>
      <c r="J100" s="27"/>
      <c r="K100" s="2"/>
    </row>
    <row r="101" spans="1:11" x14ac:dyDescent="0.35">
      <c r="A101" s="26">
        <v>4.3499999999999996</v>
      </c>
      <c r="B101" s="2">
        <f t="shared" si="102"/>
        <v>0.99581219464182691</v>
      </c>
      <c r="C101" s="2">
        <f t="shared" si="103"/>
        <v>1.0046969011137138E-3</v>
      </c>
      <c r="D101" s="2">
        <v>1.0000000000000001E-5</v>
      </c>
      <c r="E101" s="3">
        <f t="shared" si="107"/>
        <v>4</v>
      </c>
      <c r="F101" s="2"/>
      <c r="H101" s="2">
        <f t="shared" si="104"/>
        <v>0.87934251768581162</v>
      </c>
      <c r="I101" s="27">
        <f t="shared" si="109"/>
        <v>4</v>
      </c>
      <c r="J101" s="27"/>
      <c r="K101" s="2"/>
    </row>
    <row r="102" spans="1:11" x14ac:dyDescent="0.35">
      <c r="A102" s="26">
        <v>4.4000000000000004</v>
      </c>
      <c r="B102" s="2">
        <f t="shared" si="102"/>
        <v>0.9957616428712408</v>
      </c>
      <c r="C102" s="2">
        <f t="shared" si="103"/>
        <v>1.005929616344889E-3</v>
      </c>
      <c r="D102" s="2">
        <v>1.0000000000000001E-5</v>
      </c>
      <c r="E102" s="3">
        <f t="shared" si="107"/>
        <v>2</v>
      </c>
      <c r="F102" s="2"/>
      <c r="H102" s="2">
        <f t="shared" si="104"/>
        <v>0.87804386201071427</v>
      </c>
      <c r="I102" s="27">
        <f t="shared" si="109"/>
        <v>2</v>
      </c>
      <c r="J102" s="27"/>
      <c r="K102" s="2"/>
    </row>
    <row r="103" spans="1:11" x14ac:dyDescent="0.35">
      <c r="A103" s="26">
        <v>4.45</v>
      </c>
      <c r="B103" s="2">
        <f t="shared" si="102"/>
        <v>0.99571103222055457</v>
      </c>
      <c r="C103" s="2">
        <f t="shared" si="103"/>
        <v>1.0071653424660416E-3</v>
      </c>
      <c r="D103" s="2">
        <v>1.0000000000000001E-5</v>
      </c>
      <c r="E103" s="3">
        <f t="shared" si="107"/>
        <v>4</v>
      </c>
      <c r="F103" s="2"/>
      <c r="H103" s="2">
        <f t="shared" si="104"/>
        <v>0.87674712425329826</v>
      </c>
      <c r="I103" s="27">
        <f t="shared" si="109"/>
        <v>4</v>
      </c>
      <c r="J103" s="27"/>
      <c r="K103" s="2"/>
    </row>
    <row r="104" spans="1:11" x14ac:dyDescent="0.35">
      <c r="A104" s="26">
        <v>4.5</v>
      </c>
      <c r="B104" s="2">
        <f t="shared" si="102"/>
        <v>0.99566036254893298</v>
      </c>
      <c r="C104" s="2">
        <f t="shared" si="103"/>
        <v>1.0084040868312285E-3</v>
      </c>
      <c r="D104" s="2">
        <v>1.0000000000000001E-5</v>
      </c>
      <c r="E104" s="3">
        <f t="shared" si="107"/>
        <v>2</v>
      </c>
      <c r="F104" s="2"/>
      <c r="H104" s="2">
        <f t="shared" si="104"/>
        <v>0.87545230158108933</v>
      </c>
      <c r="I104" s="27">
        <f t="shared" si="109"/>
        <v>2</v>
      </c>
      <c r="J104" s="27"/>
      <c r="K104" s="2"/>
    </row>
    <row r="105" spans="1:11" x14ac:dyDescent="0.35">
      <c r="A105" s="26">
        <v>4.55</v>
      </c>
      <c r="B105" s="2">
        <f t="shared" si="102"/>
        <v>0.99560963371521505</v>
      </c>
      <c r="C105" s="2">
        <f t="shared" si="103"/>
        <v>1.0096458568124699E-3</v>
      </c>
      <c r="D105" s="2">
        <v>1.0000000000000001E-5</v>
      </c>
      <c r="E105" s="3">
        <f t="shared" si="107"/>
        <v>4</v>
      </c>
      <c r="F105" s="2"/>
      <c r="H105" s="2">
        <f t="shared" si="104"/>
        <v>0.87415939116579711</v>
      </c>
      <c r="I105" s="27">
        <f t="shared" si="109"/>
        <v>4</v>
      </c>
      <c r="J105" s="27"/>
      <c r="K105" s="2"/>
    </row>
    <row r="106" spans="1:11" x14ac:dyDescent="0.35">
      <c r="A106" s="26">
        <v>4.5999999999999996</v>
      </c>
      <c r="B106" s="2">
        <f t="shared" si="102"/>
        <v>0.99555884557791419</v>
      </c>
      <c r="C106" s="2">
        <f t="shared" si="103"/>
        <v>1.0108906597997912E-3</v>
      </c>
      <c r="D106" s="2">
        <v>1.0000000000000001E-5</v>
      </c>
      <c r="E106" s="3">
        <f t="shared" si="107"/>
        <v>2</v>
      </c>
      <c r="F106" s="2"/>
      <c r="H106" s="2">
        <f t="shared" si="104"/>
        <v>0.87286839018330775</v>
      </c>
      <c r="I106" s="27">
        <f t="shared" si="109"/>
        <v>2</v>
      </c>
      <c r="J106" s="27"/>
      <c r="K106" s="2"/>
    </row>
    <row r="107" spans="1:11" x14ac:dyDescent="0.35">
      <c r="A107" s="26">
        <v>4.6500000000000004</v>
      </c>
      <c r="B107" s="2">
        <f t="shared" si="102"/>
        <v>0.99550799799521605</v>
      </c>
      <c r="C107" s="2">
        <f t="shared" si="103"/>
        <v>1.0121385032012672E-3</v>
      </c>
      <c r="D107" s="2">
        <v>1.0000000000000001E-5</v>
      </c>
      <c r="E107" s="3">
        <f t="shared" si="107"/>
        <v>4</v>
      </c>
      <c r="F107" s="2"/>
      <c r="H107" s="2">
        <f t="shared" si="104"/>
        <v>0.87157929581367821</v>
      </c>
      <c r="I107" s="27">
        <f t="shared" si="109"/>
        <v>4</v>
      </c>
      <c r="J107" s="27"/>
      <c r="K107" s="2"/>
    </row>
    <row r="108" spans="1:11" x14ac:dyDescent="0.35">
      <c r="A108" s="26">
        <v>4.7</v>
      </c>
      <c r="B108" s="2">
        <f t="shared" si="102"/>
        <v>0.99545709082497946</v>
      </c>
      <c r="C108" s="2">
        <f t="shared" si="103"/>
        <v>1.0133893944430689E-3</v>
      </c>
      <c r="D108" s="2">
        <v>1.0000000000000001E-5</v>
      </c>
      <c r="E108" s="3">
        <f t="shared" si="107"/>
        <v>2</v>
      </c>
      <c r="F108" s="2"/>
      <c r="H108" s="2">
        <f t="shared" si="104"/>
        <v>0.87029210524113043</v>
      </c>
      <c r="I108" s="27">
        <f t="shared" si="109"/>
        <v>2</v>
      </c>
      <c r="J108" s="27"/>
      <c r="K108" s="2"/>
    </row>
    <row r="109" spans="1:11" x14ac:dyDescent="0.35">
      <c r="A109" s="26">
        <v>4.75</v>
      </c>
      <c r="B109" s="2">
        <f t="shared" si="102"/>
        <v>0.99540612392473393</v>
      </c>
      <c r="C109" s="2">
        <f t="shared" si="103"/>
        <v>1.014643340969503E-3</v>
      </c>
      <c r="D109" s="2">
        <v>1.0000000000000001E-5</v>
      </c>
      <c r="E109" s="3">
        <f t="shared" si="107"/>
        <v>4</v>
      </c>
      <c r="F109" s="2"/>
      <c r="H109" s="2">
        <f t="shared" si="104"/>
        <v>0.86900681565404425</v>
      </c>
      <c r="I109" s="27">
        <f t="shared" si="109"/>
        <v>4</v>
      </c>
      <c r="J109" s="27"/>
      <c r="K109" s="2"/>
    </row>
    <row r="110" spans="1:11" x14ac:dyDescent="0.35">
      <c r="A110" s="26">
        <v>4.8</v>
      </c>
      <c r="B110" s="2">
        <f t="shared" si="102"/>
        <v>0.9953550971516808</v>
      </c>
      <c r="C110" s="2">
        <f t="shared" si="103"/>
        <v>1.015900350243061E-3</v>
      </c>
      <c r="D110" s="2">
        <v>1.0000000000000001E-5</v>
      </c>
      <c r="E110" s="3">
        <f t="shared" si="107"/>
        <v>2</v>
      </c>
      <c r="F110" s="2"/>
      <c r="H110" s="2">
        <f t="shared" si="104"/>
        <v>0.86772342424495219</v>
      </c>
      <c r="I110" s="27">
        <f t="shared" si="109"/>
        <v>2</v>
      </c>
      <c r="J110" s="27"/>
      <c r="K110" s="2"/>
    </row>
    <row r="111" spans="1:11" x14ac:dyDescent="0.35">
      <c r="A111" s="26">
        <v>4.8499999999999996</v>
      </c>
      <c r="B111" s="2">
        <f t="shared" si="102"/>
        <v>0.99530401036269089</v>
      </c>
      <c r="C111" s="2">
        <f t="shared" si="103"/>
        <v>1.0171604297444605E-3</v>
      </c>
      <c r="D111" s="2">
        <v>1.0000000000000001E-5</v>
      </c>
      <c r="E111" s="3">
        <f t="shared" si="107"/>
        <v>4</v>
      </c>
      <c r="F111" s="2"/>
      <c r="H111" s="2">
        <f t="shared" si="104"/>
        <v>0.86644192821053301</v>
      </c>
      <c r="I111" s="27">
        <f t="shared" si="109"/>
        <v>4</v>
      </c>
      <c r="J111" s="27"/>
      <c r="K111" s="2"/>
    </row>
    <row r="112" spans="1:11" x14ac:dyDescent="0.35">
      <c r="A112" s="26">
        <v>4.9000000000000004</v>
      </c>
      <c r="B112" s="2">
        <f t="shared" si="102"/>
        <v>0.99525286341430463</v>
      </c>
      <c r="C112" s="2">
        <f t="shared" si="103"/>
        <v>1.0184235869726906E-3</v>
      </c>
      <c r="D112" s="2">
        <v>1.0000000000000001E-5</v>
      </c>
      <c r="E112" s="3">
        <f t="shared" si="107"/>
        <v>2</v>
      </c>
      <c r="F112" s="2"/>
      <c r="H112" s="2">
        <f t="shared" si="104"/>
        <v>0.86516232475160548</v>
      </c>
      <c r="I112" s="27">
        <f t="shared" si="109"/>
        <v>2</v>
      </c>
      <c r="J112" s="27"/>
      <c r="K112" s="2"/>
    </row>
    <row r="113" spans="1:11" x14ac:dyDescent="0.35">
      <c r="A113" s="26">
        <v>4.95</v>
      </c>
      <c r="B113" s="2">
        <f t="shared" si="102"/>
        <v>0.99520165616273149</v>
      </c>
      <c r="C113" s="2">
        <f t="shared" si="103"/>
        <v>1.0196898294450567E-3</v>
      </c>
      <c r="D113" s="2">
        <v>1.0000000000000001E-5</v>
      </c>
      <c r="E113" s="3">
        <f t="shared" si="107"/>
        <v>4</v>
      </c>
      <c r="F113" s="2"/>
      <c r="H113" s="2">
        <f t="shared" si="104"/>
        <v>0.8638846110731222</v>
      </c>
      <c r="I113" s="27">
        <f t="shared" si="109"/>
        <v>4</v>
      </c>
      <c r="J113" s="27"/>
      <c r="K113" s="2"/>
    </row>
    <row r="114" spans="1:11" x14ac:dyDescent="0.35">
      <c r="A114" s="26">
        <v>5</v>
      </c>
      <c r="B114" s="2">
        <f t="shared" si="102"/>
        <v>0.99515038846384851</v>
      </c>
      <c r="C114" s="2">
        <f t="shared" si="103"/>
        <v>1.0209591646972243E-3</v>
      </c>
      <c r="D114" s="2">
        <v>1.0000000000000001E-5</v>
      </c>
      <c r="E114" s="3">
        <f t="shared" si="107"/>
        <v>2</v>
      </c>
      <c r="F114" s="2"/>
      <c r="H114" s="2">
        <f t="shared" si="104"/>
        <v>0.86260878438416411</v>
      </c>
      <c r="I114" s="27">
        <v>1</v>
      </c>
      <c r="J114" s="27"/>
      <c r="K114" s="2"/>
    </row>
    <row r="115" spans="1:11" x14ac:dyDescent="0.35">
      <c r="A115" s="26">
        <v>5.05</v>
      </c>
      <c r="B115" s="2">
        <f t="shared" si="102"/>
        <v>0.99509906017320016</v>
      </c>
      <c r="C115" s="2">
        <f t="shared" si="103"/>
        <v>1.0222316002832673E-3</v>
      </c>
      <c r="D115" s="2">
        <v>1.0000000000000001E-5</v>
      </c>
      <c r="E115" s="3">
        <f t="shared" si="107"/>
        <v>4</v>
      </c>
      <c r="F115" s="2"/>
      <c r="H115" s="2">
        <f t="shared" si="104"/>
        <v>0.86133484189793286</v>
      </c>
      <c r="I115" s="2"/>
      <c r="J115" s="3"/>
      <c r="K115" s="2"/>
    </row>
    <row r="116" spans="1:11" x14ac:dyDescent="0.35">
      <c r="A116" s="26">
        <v>5.0999999999999996</v>
      </c>
      <c r="B116" s="2">
        <f t="shared" si="102"/>
        <v>0.99504767114599779</v>
      </c>
      <c r="C116" s="2">
        <f t="shared" si="103"/>
        <v>1.0235071437757074E-3</v>
      </c>
      <c r="D116" s="2">
        <v>1.0000000000000001E-5</v>
      </c>
      <c r="E116" s="3">
        <f t="shared" si="107"/>
        <v>2</v>
      </c>
      <c r="F116" s="2"/>
      <c r="H116" s="2">
        <f t="shared" si="104"/>
        <v>0.86006278083174725</v>
      </c>
      <c r="I116" s="2"/>
      <c r="J116" s="3"/>
      <c r="K116" s="2"/>
    </row>
    <row r="117" spans="1:11" x14ac:dyDescent="0.35">
      <c r="A117" s="26">
        <v>5.15</v>
      </c>
      <c r="B117" s="2">
        <f t="shared" si="102"/>
        <v>0.99499622123711751</v>
      </c>
      <c r="C117" s="2">
        <f t="shared" si="103"/>
        <v>1.0247858027655631E-3</v>
      </c>
      <c r="D117" s="2">
        <v>1.0000000000000001E-5</v>
      </c>
      <c r="E117" s="3">
        <f t="shared" si="107"/>
        <v>4</v>
      </c>
      <c r="F117" s="2"/>
      <c r="H117" s="2">
        <f t="shared" si="104"/>
        <v>0.8587925984070347</v>
      </c>
      <c r="I117" s="2"/>
      <c r="J117" s="3"/>
      <c r="K117" s="2"/>
    </row>
    <row r="118" spans="1:11" x14ac:dyDescent="0.35">
      <c r="A118" s="26">
        <v>5.2</v>
      </c>
      <c r="B118" s="2">
        <f t="shared" si="102"/>
        <v>0.99494471030110165</v>
      </c>
      <c r="C118" s="2">
        <f t="shared" si="103"/>
        <v>1.0260675848623938E-3</v>
      </c>
      <c r="D118" s="2">
        <v>1.0000000000000001E-5</v>
      </c>
      <c r="E118" s="3">
        <f t="shared" si="107"/>
        <v>2</v>
      </c>
      <c r="F118" s="2"/>
      <c r="H118" s="2">
        <f t="shared" si="104"/>
        <v>0.8575242918493261</v>
      </c>
      <c r="I118" s="2"/>
      <c r="J118" s="3"/>
      <c r="K118" s="2"/>
    </row>
    <row r="119" spans="1:11" x14ac:dyDescent="0.35">
      <c r="A119" s="26">
        <v>5.25</v>
      </c>
      <c r="B119" s="2">
        <f t="shared" si="102"/>
        <v>0.99489313819215619</v>
      </c>
      <c r="C119" s="2">
        <f t="shared" si="103"/>
        <v>1.0273524976943458E-3</v>
      </c>
      <c r="D119" s="2">
        <v>1.0000000000000001E-5</v>
      </c>
      <c r="E119" s="3">
        <f t="shared" si="107"/>
        <v>4</v>
      </c>
      <c r="F119" s="2"/>
      <c r="H119" s="2">
        <f t="shared" si="104"/>
        <v>0.8562578583882503</v>
      </c>
      <c r="I119" s="2"/>
      <c r="J119" s="3"/>
      <c r="K119" s="2"/>
    </row>
    <row r="120" spans="1:11" x14ac:dyDescent="0.35">
      <c r="A120" s="26">
        <v>5.3</v>
      </c>
      <c r="B120" s="2">
        <f t="shared" si="102"/>
        <v>0.99484150476415112</v>
      </c>
      <c r="C120" s="2">
        <f t="shared" si="103"/>
        <v>1.028640548908196E-3</v>
      </c>
      <c r="D120" s="2">
        <v>1.0000000000000001E-5</v>
      </c>
      <c r="E120" s="3">
        <f t="shared" si="107"/>
        <v>2</v>
      </c>
      <c r="F120" s="2"/>
      <c r="H120" s="2">
        <f t="shared" si="104"/>
        <v>0.85499329525752743</v>
      </c>
      <c r="I120" s="2"/>
      <c r="J120" s="3"/>
      <c r="K120" s="2"/>
    </row>
    <row r="121" spans="1:11" x14ac:dyDescent="0.35">
      <c r="A121" s="26">
        <v>5.35</v>
      </c>
      <c r="B121" s="2">
        <f t="shared" si="102"/>
        <v>0.99478980987061905</v>
      </c>
      <c r="C121" s="2">
        <f t="shared" si="103"/>
        <v>1.0299317461693997E-3</v>
      </c>
      <c r="D121" s="2">
        <v>1.0000000000000001E-5</v>
      </c>
      <c r="E121" s="3">
        <f t="shared" si="107"/>
        <v>4</v>
      </c>
      <c r="F121" s="2"/>
      <c r="H121" s="2">
        <f t="shared" si="104"/>
        <v>0.85373059969496268</v>
      </c>
      <c r="I121" s="2"/>
      <c r="J121" s="3"/>
      <c r="K121" s="2"/>
    </row>
    <row r="122" spans="1:11" x14ac:dyDescent="0.35">
      <c r="A122" s="26">
        <v>5.4</v>
      </c>
      <c r="B122" s="2">
        <f t="shared" si="102"/>
        <v>0.99473805336475463</v>
      </c>
      <c r="C122" s="2">
        <f t="shared" si="103"/>
        <v>1.0312260971621335E-3</v>
      </c>
      <c r="D122" s="2">
        <v>1.0000000000000001E-5</v>
      </c>
      <c r="E122" s="3">
        <f t="shared" si="107"/>
        <v>2</v>
      </c>
      <c r="F122" s="2"/>
      <c r="H122" s="2">
        <f t="shared" si="104"/>
        <v>0.85246976894244098</v>
      </c>
      <c r="I122" s="2"/>
      <c r="J122" s="3"/>
      <c r="K122" s="2"/>
    </row>
    <row r="123" spans="1:11" x14ac:dyDescent="0.35">
      <c r="A123" s="26">
        <v>5.45</v>
      </c>
      <c r="B123" s="2">
        <f t="shared" si="102"/>
        <v>0.99468623509941412</v>
      </c>
      <c r="C123" s="2">
        <f t="shared" si="103"/>
        <v>1.0325236095893434E-3</v>
      </c>
      <c r="D123" s="2">
        <v>1.0000000000000001E-5</v>
      </c>
      <c r="E123" s="3">
        <f t="shared" si="107"/>
        <v>4</v>
      </c>
      <c r="F123" s="2"/>
      <c r="H123" s="2">
        <f t="shared" si="104"/>
        <v>0.85121080024592055</v>
      </c>
      <c r="I123" s="2"/>
      <c r="J123" s="3"/>
      <c r="K123" s="2"/>
    </row>
    <row r="124" spans="1:11" x14ac:dyDescent="0.35">
      <c r="A124" s="26">
        <v>5.5</v>
      </c>
      <c r="B124" s="2">
        <f t="shared" si="102"/>
        <v>0.99463435492711438</v>
      </c>
      <c r="C124" s="2">
        <f t="shared" si="103"/>
        <v>1.0338242911727901E-3</v>
      </c>
      <c r="D124" s="2">
        <v>1.0000000000000001E-5</v>
      </c>
      <c r="E124" s="3">
        <f t="shared" si="107"/>
        <v>2</v>
      </c>
      <c r="F124" s="2"/>
      <c r="H124" s="2">
        <f t="shared" si="104"/>
        <v>0.84995369085542649</v>
      </c>
      <c r="I124" s="2"/>
      <c r="J124" s="3"/>
      <c r="K124" s="2"/>
    </row>
    <row r="125" spans="1:11" x14ac:dyDescent="0.35">
      <c r="A125" s="26">
        <v>5.55</v>
      </c>
      <c r="B125" s="2">
        <f t="shared" si="102"/>
        <v>0.99458241270003211</v>
      </c>
      <c r="C125" s="2">
        <f t="shared" si="103"/>
        <v>1.0351281496530935E-3</v>
      </c>
      <c r="D125" s="2">
        <v>1.0000000000000001E-5</v>
      </c>
      <c r="E125" s="3">
        <f t="shared" si="107"/>
        <v>4</v>
      </c>
      <c r="F125" s="2"/>
      <c r="H125" s="2">
        <f t="shared" si="104"/>
        <v>0.84869843802504574</v>
      </c>
      <c r="I125" s="2"/>
      <c r="J125" s="3"/>
      <c r="K125" s="2"/>
    </row>
    <row r="126" spans="1:11" x14ac:dyDescent="0.35">
      <c r="A126" s="26">
        <v>5.6</v>
      </c>
      <c r="B126" s="2">
        <f t="shared" si="102"/>
        <v>0.99453040827000305</v>
      </c>
      <c r="C126" s="2">
        <f t="shared" si="103"/>
        <v>1.0364351927897807E-3</v>
      </c>
      <c r="D126" s="2">
        <v>1.0000000000000001E-5</v>
      </c>
      <c r="E126" s="3">
        <f t="shared" si="107"/>
        <v>2</v>
      </c>
      <c r="F126" s="2"/>
      <c r="H126" s="2">
        <f t="shared" si="104"/>
        <v>0.84744503901292023</v>
      </c>
      <c r="I126" s="2"/>
      <c r="J126" s="3"/>
      <c r="K126" s="2"/>
    </row>
    <row r="127" spans="1:11" x14ac:dyDescent="0.35">
      <c r="A127" s="26">
        <v>5.65</v>
      </c>
      <c r="B127" s="2">
        <f t="shared" si="102"/>
        <v>0.99447834148852188</v>
      </c>
      <c r="C127" s="2">
        <f t="shared" si="103"/>
        <v>1.0377454283613306E-3</v>
      </c>
      <c r="D127" s="2">
        <v>1.0000000000000001E-5</v>
      </c>
      <c r="E127" s="3">
        <f t="shared" si="107"/>
        <v>4</v>
      </c>
      <c r="F127" s="2"/>
      <c r="H127" s="2">
        <f t="shared" si="104"/>
        <v>0.84619349108124109</v>
      </c>
      <c r="I127" s="2"/>
      <c r="J127" s="3"/>
      <c r="K127" s="2"/>
    </row>
    <row r="128" spans="1:11" x14ac:dyDescent="0.35">
      <c r="A128" s="26">
        <v>5.7</v>
      </c>
      <c r="B128" s="2">
        <f t="shared" si="102"/>
        <v>0.99442621220674021</v>
      </c>
      <c r="C128" s="2">
        <f t="shared" si="103"/>
        <v>1.0390588641652223E-3</v>
      </c>
      <c r="D128" s="2">
        <v>1.0000000000000001E-5</v>
      </c>
      <c r="E128" s="3">
        <f t="shared" si="107"/>
        <v>2</v>
      </c>
      <c r="F128" s="2"/>
      <c r="H128" s="2">
        <f t="shared" si="104"/>
        <v>0.8449437914962431</v>
      </c>
      <c r="I128" s="2"/>
      <c r="J128" s="3"/>
      <c r="K128" s="2"/>
    </row>
    <row r="129" spans="1:16" x14ac:dyDescent="0.35">
      <c r="A129" s="26">
        <v>5.75</v>
      </c>
      <c r="B129" s="2">
        <f t="shared" si="102"/>
        <v>0.99437402027546695</v>
      </c>
      <c r="C129" s="2">
        <f t="shared" si="103"/>
        <v>1.0403755080179784E-3</v>
      </c>
      <c r="D129" s="2">
        <v>1.0000000000000001E-5</v>
      </c>
      <c r="E129" s="3">
        <f t="shared" si="107"/>
        <v>4</v>
      </c>
      <c r="F129" s="2"/>
      <c r="H129" s="2">
        <f t="shared" si="104"/>
        <v>0.84369593752819827</v>
      </c>
      <c r="I129" s="2"/>
      <c r="J129" s="3"/>
      <c r="K129" s="2"/>
    </row>
    <row r="130" spans="1:16" x14ac:dyDescent="0.35">
      <c r="A130" s="26">
        <v>5.8</v>
      </c>
      <c r="B130" s="2">
        <f t="shared" si="102"/>
        <v>0.99432176554516705</v>
      </c>
      <c r="C130" s="2">
        <f t="shared" si="103"/>
        <v>1.0416953677552143E-3</v>
      </c>
      <c r="D130" s="2">
        <v>1.0000000000000001E-5</v>
      </c>
      <c r="E130" s="3">
        <f t="shared" si="107"/>
        <v>2</v>
      </c>
      <c r="F130" s="2"/>
      <c r="H130" s="2">
        <f t="shared" si="104"/>
        <v>0.84244992645140981</v>
      </c>
      <c r="I130" s="2"/>
      <c r="J130" s="3"/>
      <c r="K130" s="2"/>
    </row>
    <row r="131" spans="1:16" x14ac:dyDescent="0.35">
      <c r="A131" s="26">
        <v>5.85</v>
      </c>
      <c r="B131" s="2">
        <f t="shared" si="102"/>
        <v>0.99426944786596139</v>
      </c>
      <c r="C131" s="2">
        <f t="shared" si="103"/>
        <v>1.0430184512316837E-3</v>
      </c>
      <c r="D131" s="2">
        <v>1.0000000000000001E-5</v>
      </c>
      <c r="E131" s="3">
        <f t="shared" si="107"/>
        <v>4</v>
      </c>
      <c r="F131" s="2"/>
      <c r="H131" s="2">
        <f t="shared" si="104"/>
        <v>0.84120575554420673</v>
      </c>
      <c r="I131" s="2"/>
      <c r="J131" s="3"/>
      <c r="K131" s="2"/>
    </row>
    <row r="132" spans="1:16" x14ac:dyDescent="0.35">
      <c r="A132" s="26">
        <v>5.9</v>
      </c>
      <c r="B132" s="2">
        <f t="shared" si="102"/>
        <v>0.9942170670876247</v>
      </c>
      <c r="C132" s="2">
        <f t="shared" si="103"/>
        <v>1.044344766321325E-3</v>
      </c>
      <c r="D132" s="2">
        <v>1.0000000000000001E-5</v>
      </c>
      <c r="E132" s="3">
        <f t="shared" si="107"/>
        <v>2</v>
      </c>
      <c r="F132" s="2"/>
      <c r="H132" s="2">
        <f t="shared" si="104"/>
        <v>0.83996342208893715</v>
      </c>
      <c r="I132" s="2"/>
      <c r="J132" s="3"/>
      <c r="K132" s="2"/>
    </row>
    <row r="133" spans="1:16" x14ac:dyDescent="0.35">
      <c r="A133" s="26">
        <v>5.95</v>
      </c>
      <c r="B133" s="2">
        <f t="shared" si="102"/>
        <v>0.99416462305958608</v>
      </c>
      <c r="C133" s="2">
        <f t="shared" si="103"/>
        <v>1.0456743209173096E-3</v>
      </c>
      <c r="D133" s="2">
        <v>1.0000000000000001E-5</v>
      </c>
      <c r="E133" s="3">
        <f>IF(E132=4,2,4)</f>
        <v>4</v>
      </c>
      <c r="F133" s="2"/>
      <c r="H133" s="2">
        <f t="shared" si="104"/>
        <v>0.83872292337196319</v>
      </c>
      <c r="I133" s="2"/>
      <c r="J133" s="3"/>
      <c r="K133" s="2"/>
    </row>
    <row r="134" spans="1:16" x14ac:dyDescent="0.35">
      <c r="A134" s="26">
        <v>6</v>
      </c>
      <c r="B134" s="2">
        <f t="shared" si="102"/>
        <v>0.99411211563092794</v>
      </c>
      <c r="C134" s="2">
        <f t="shared" si="103"/>
        <v>1.0470071229320855E-3</v>
      </c>
      <c r="D134" s="2">
        <v>1.0000000000000001E-5</v>
      </c>
      <c r="E134" s="3">
        <v>1</v>
      </c>
      <c r="F134" s="2"/>
      <c r="H134" s="2">
        <f t="shared" si="104"/>
        <v>0.83748425668365445</v>
      </c>
      <c r="I134" s="2"/>
      <c r="J134" s="3"/>
      <c r="K134" s="2"/>
    </row>
    <row r="135" spans="1:16" x14ac:dyDescent="0.35">
      <c r="A135" s="26"/>
      <c r="B135" s="2"/>
      <c r="C135" s="2"/>
      <c r="D135" s="2"/>
      <c r="E135" s="3"/>
      <c r="F135" s="2"/>
      <c r="H135" s="2">
        <f t="shared" si="104"/>
        <v>1</v>
      </c>
      <c r="I135" s="2"/>
      <c r="J135" s="3"/>
      <c r="K135" s="2"/>
    </row>
    <row r="136" spans="1:16" x14ac:dyDescent="0.35">
      <c r="A136" s="26"/>
      <c r="B136" s="2"/>
      <c r="C136" s="2"/>
      <c r="D136" s="2"/>
      <c r="E136" s="3"/>
      <c r="F136" s="2"/>
      <c r="H136" s="2">
        <f t="shared" si="104"/>
        <v>1</v>
      </c>
      <c r="I136" s="2"/>
      <c r="J136" s="3"/>
      <c r="K136" s="2"/>
    </row>
    <row r="137" spans="1:16" x14ac:dyDescent="0.35">
      <c r="A137" s="26"/>
      <c r="B137" s="2"/>
      <c r="C137" s="2"/>
      <c r="D137" s="2"/>
      <c r="E137" s="3"/>
      <c r="F137" s="2"/>
      <c r="H137" s="2">
        <f t="shared" si="104"/>
        <v>1</v>
      </c>
      <c r="I137" s="2"/>
      <c r="J137" s="3"/>
      <c r="K137" s="2"/>
    </row>
    <row r="138" spans="1:16" x14ac:dyDescent="0.35">
      <c r="A138" s="26"/>
      <c r="B138" s="2"/>
      <c r="C138" s="2"/>
      <c r="D138" s="2"/>
      <c r="E138" s="3"/>
      <c r="F138" s="2"/>
      <c r="H138" s="2">
        <f t="shared" si="104"/>
        <v>1</v>
      </c>
      <c r="I138" s="2"/>
      <c r="J138" s="3"/>
      <c r="K138" s="2"/>
    </row>
    <row r="139" spans="1:16" x14ac:dyDescent="0.35">
      <c r="A139" s="26"/>
      <c r="B139" s="2"/>
      <c r="C139" s="2"/>
      <c r="D139" s="2"/>
      <c r="E139" s="3"/>
      <c r="F139" s="2"/>
      <c r="H139" s="2">
        <f t="shared" si="104"/>
        <v>1</v>
      </c>
      <c r="I139" s="2"/>
      <c r="J139" s="3"/>
      <c r="K139" s="2"/>
    </row>
    <row r="140" spans="1:16" x14ac:dyDescent="0.35">
      <c r="A140" s="26"/>
      <c r="B140" s="2"/>
      <c r="C140" s="2"/>
      <c r="D140" s="2"/>
      <c r="E140" s="3"/>
      <c r="F140" s="2"/>
      <c r="H140" s="2">
        <f t="shared" si="104"/>
        <v>1</v>
      </c>
      <c r="I140" s="2"/>
      <c r="J140" s="3"/>
      <c r="K140" s="2"/>
    </row>
    <row r="141" spans="1:16" x14ac:dyDescent="0.35">
      <c r="A141" s="26"/>
      <c r="B141" s="2"/>
      <c r="C141" s="2"/>
      <c r="D141" s="2"/>
      <c r="E141" s="3"/>
      <c r="F141" s="2"/>
      <c r="H141" s="2">
        <f t="shared" si="104"/>
        <v>1</v>
      </c>
      <c r="I141" s="2"/>
      <c r="J141" s="3"/>
      <c r="K141" s="2"/>
    </row>
    <row r="142" spans="1:16" x14ac:dyDescent="0.35">
      <c r="A142" s="26"/>
      <c r="B142" s="2"/>
      <c r="C142" s="2"/>
      <c r="D142" s="2"/>
      <c r="E142" s="3"/>
      <c r="F142" s="2"/>
      <c r="H142" s="2">
        <f t="shared" si="104"/>
        <v>1</v>
      </c>
      <c r="I142" s="2"/>
      <c r="J142" s="3"/>
      <c r="K142" s="2"/>
      <c r="P142" s="2">
        <v>1.0000000000000001E-5</v>
      </c>
    </row>
    <row r="143" spans="1:16" x14ac:dyDescent="0.35">
      <c r="A143" s="26"/>
      <c r="B143" s="2"/>
      <c r="C143" s="2"/>
      <c r="D143" s="2"/>
      <c r="E143" s="3"/>
      <c r="F143" s="2"/>
      <c r="H143" s="2">
        <f t="shared" ref="H143:H206" si="122">(1+B$6)^-A143</f>
        <v>1</v>
      </c>
      <c r="I143" s="2"/>
      <c r="J143" s="3"/>
      <c r="K143" s="2"/>
      <c r="P143" s="2"/>
    </row>
    <row r="144" spans="1:16" x14ac:dyDescent="0.35">
      <c r="A144" s="26"/>
      <c r="B144" s="2"/>
      <c r="C144" s="2"/>
      <c r="D144" s="2"/>
      <c r="E144" s="3"/>
      <c r="F144" s="2"/>
      <c r="H144" s="2">
        <f t="shared" si="122"/>
        <v>1</v>
      </c>
      <c r="I144" s="2"/>
      <c r="J144" s="3"/>
      <c r="K144" s="2"/>
      <c r="P144" s="2"/>
    </row>
    <row r="145" spans="1:16" x14ac:dyDescent="0.35">
      <c r="A145" s="26"/>
      <c r="B145" s="2"/>
      <c r="C145" s="2"/>
      <c r="D145" s="2"/>
      <c r="E145" s="3"/>
      <c r="F145" s="2"/>
      <c r="H145" s="2">
        <f t="shared" si="122"/>
        <v>1</v>
      </c>
      <c r="I145" s="2"/>
      <c r="J145" s="3"/>
      <c r="K145" s="2"/>
      <c r="P145" s="2"/>
    </row>
    <row r="146" spans="1:16" x14ac:dyDescent="0.35">
      <c r="A146" s="26"/>
      <c r="B146" s="2"/>
      <c r="C146" s="2"/>
      <c r="D146" s="2"/>
      <c r="E146" s="3"/>
      <c r="F146" s="2"/>
      <c r="H146" s="2">
        <f t="shared" si="122"/>
        <v>1</v>
      </c>
      <c r="I146" s="2"/>
      <c r="J146" s="3"/>
      <c r="K146" s="2"/>
      <c r="P146" s="2"/>
    </row>
    <row r="147" spans="1:16" x14ac:dyDescent="0.35">
      <c r="A147" s="26"/>
      <c r="B147" s="2"/>
      <c r="C147" s="2"/>
      <c r="D147" s="2"/>
      <c r="E147" s="3"/>
      <c r="F147" s="2"/>
      <c r="H147" s="2">
        <f t="shared" si="122"/>
        <v>1</v>
      </c>
      <c r="I147" s="2"/>
      <c r="J147" s="3"/>
      <c r="K147" s="2"/>
      <c r="P147" s="2"/>
    </row>
    <row r="148" spans="1:16" x14ac:dyDescent="0.35">
      <c r="A148" s="26"/>
      <c r="B148" s="2"/>
      <c r="C148" s="2"/>
      <c r="D148" s="2"/>
      <c r="E148" s="3"/>
      <c r="F148" s="2"/>
      <c r="H148" s="2">
        <f t="shared" si="122"/>
        <v>1</v>
      </c>
      <c r="I148" s="2"/>
      <c r="J148" s="3"/>
      <c r="K148" s="2"/>
      <c r="P148" s="2"/>
    </row>
    <row r="149" spans="1:16" x14ac:dyDescent="0.35">
      <c r="A149" s="26"/>
      <c r="B149" s="2"/>
      <c r="C149" s="2"/>
      <c r="D149" s="2"/>
      <c r="E149" s="3"/>
      <c r="F149" s="2"/>
      <c r="H149" s="2">
        <f t="shared" si="122"/>
        <v>1</v>
      </c>
      <c r="I149" s="2"/>
      <c r="J149" s="3"/>
      <c r="K149" s="2"/>
      <c r="P149" s="2"/>
    </row>
    <row r="150" spans="1:16" x14ac:dyDescent="0.35">
      <c r="A150" s="26"/>
      <c r="B150" s="2"/>
      <c r="C150" s="2"/>
      <c r="D150" s="2"/>
      <c r="E150" s="3"/>
      <c r="F150" s="2"/>
      <c r="H150" s="2">
        <f t="shared" si="122"/>
        <v>1</v>
      </c>
      <c r="I150" s="2"/>
      <c r="J150" s="3"/>
      <c r="K150" s="2"/>
      <c r="P150" s="2"/>
    </row>
    <row r="151" spans="1:16" x14ac:dyDescent="0.35">
      <c r="A151" s="26"/>
      <c r="B151" s="2"/>
      <c r="C151" s="2"/>
      <c r="D151" s="2"/>
      <c r="E151" s="3"/>
      <c r="F151" s="2"/>
      <c r="H151" s="2">
        <f t="shared" si="122"/>
        <v>1</v>
      </c>
      <c r="I151" s="2"/>
      <c r="J151" s="3"/>
      <c r="K151" s="2"/>
      <c r="P151" s="2"/>
    </row>
    <row r="152" spans="1:16" x14ac:dyDescent="0.35">
      <c r="A152" s="26"/>
      <c r="B152" s="2"/>
      <c r="C152" s="2"/>
      <c r="D152" s="2"/>
      <c r="E152" s="3"/>
      <c r="F152" s="2"/>
      <c r="H152" s="2">
        <f t="shared" si="122"/>
        <v>1</v>
      </c>
      <c r="I152" s="2"/>
      <c r="J152" s="3"/>
      <c r="K152" s="2"/>
      <c r="P152" s="2"/>
    </row>
    <row r="153" spans="1:16" x14ac:dyDescent="0.35">
      <c r="A153" s="26"/>
      <c r="B153" s="2"/>
      <c r="C153" s="2"/>
      <c r="D153" s="2"/>
      <c r="E153" s="3"/>
      <c r="F153" s="2"/>
      <c r="H153" s="2">
        <f t="shared" si="122"/>
        <v>1</v>
      </c>
      <c r="I153" s="2"/>
      <c r="J153" s="3"/>
      <c r="K153" s="2"/>
      <c r="P153" s="2"/>
    </row>
    <row r="154" spans="1:16" x14ac:dyDescent="0.35">
      <c r="A154" s="26"/>
      <c r="B154" s="2"/>
      <c r="C154" s="2"/>
      <c r="D154" s="2"/>
      <c r="E154" s="3"/>
      <c r="F154" s="2"/>
      <c r="H154" s="2">
        <f t="shared" si="122"/>
        <v>1</v>
      </c>
      <c r="I154" s="2"/>
      <c r="J154" s="3"/>
      <c r="K154" s="2"/>
      <c r="P154" s="2"/>
    </row>
    <row r="155" spans="1:16" x14ac:dyDescent="0.35">
      <c r="A155" s="26"/>
      <c r="B155" s="2"/>
      <c r="C155" s="2"/>
      <c r="D155" s="2"/>
      <c r="E155" s="3"/>
      <c r="F155" s="2"/>
      <c r="H155" s="2">
        <f t="shared" si="122"/>
        <v>1</v>
      </c>
      <c r="I155" s="2"/>
      <c r="J155" s="3"/>
      <c r="K155" s="2"/>
      <c r="P155" s="2"/>
    </row>
    <row r="156" spans="1:16" x14ac:dyDescent="0.35">
      <c r="A156" s="26"/>
      <c r="B156" s="2"/>
      <c r="C156" s="2"/>
      <c r="D156" s="2"/>
      <c r="E156" s="3"/>
      <c r="F156" s="2"/>
      <c r="H156" s="2">
        <f t="shared" si="122"/>
        <v>1</v>
      </c>
      <c r="I156" s="2"/>
      <c r="J156" s="3"/>
      <c r="K156" s="2"/>
      <c r="P156" s="2"/>
    </row>
    <row r="157" spans="1:16" x14ac:dyDescent="0.35">
      <c r="A157" s="26"/>
      <c r="B157" s="2"/>
      <c r="C157" s="2"/>
      <c r="D157" s="2"/>
      <c r="E157" s="3"/>
      <c r="F157" s="2"/>
      <c r="H157" s="2">
        <f t="shared" si="122"/>
        <v>1</v>
      </c>
      <c r="I157" s="2"/>
      <c r="J157" s="3"/>
      <c r="K157" s="2"/>
      <c r="P157" s="2"/>
    </row>
    <row r="158" spans="1:16" x14ac:dyDescent="0.35">
      <c r="A158" s="26"/>
      <c r="B158" s="2"/>
      <c r="C158" s="2"/>
      <c r="D158" s="2"/>
      <c r="E158" s="3"/>
      <c r="F158" s="2"/>
      <c r="H158" s="2">
        <f t="shared" si="122"/>
        <v>1</v>
      </c>
      <c r="I158" s="2"/>
      <c r="J158" s="3"/>
      <c r="K158" s="2"/>
      <c r="P158" s="2"/>
    </row>
    <row r="159" spans="1:16" x14ac:dyDescent="0.35">
      <c r="A159" s="26"/>
      <c r="B159" s="2"/>
      <c r="C159" s="2"/>
      <c r="D159" s="2"/>
      <c r="E159" s="3"/>
      <c r="F159" s="2"/>
      <c r="H159" s="2">
        <f t="shared" si="122"/>
        <v>1</v>
      </c>
      <c r="I159" s="2"/>
      <c r="J159" s="3"/>
      <c r="K159" s="2"/>
      <c r="P159" s="2"/>
    </row>
    <row r="160" spans="1:16" x14ac:dyDescent="0.35">
      <c r="A160" s="26"/>
      <c r="B160" s="2"/>
      <c r="C160" s="2"/>
      <c r="D160" s="2"/>
      <c r="E160" s="3"/>
      <c r="F160" s="2"/>
      <c r="H160" s="2">
        <f t="shared" si="122"/>
        <v>1</v>
      </c>
      <c r="I160" s="2"/>
      <c r="J160" s="3"/>
      <c r="K160" s="2"/>
      <c r="P160" s="2"/>
    </row>
    <row r="161" spans="1:16" x14ac:dyDescent="0.35">
      <c r="A161" s="26"/>
      <c r="B161" s="2"/>
      <c r="C161" s="2"/>
      <c r="D161" s="2"/>
      <c r="E161" s="3"/>
      <c r="F161" s="2"/>
      <c r="H161" s="2">
        <f t="shared" si="122"/>
        <v>1</v>
      </c>
      <c r="I161" s="2"/>
      <c r="J161" s="3"/>
      <c r="K161" s="2"/>
      <c r="P161" s="2"/>
    </row>
    <row r="162" spans="1:16" x14ac:dyDescent="0.35">
      <c r="A162" s="26"/>
      <c r="B162" s="2"/>
      <c r="C162" s="2"/>
      <c r="D162" s="2"/>
      <c r="E162" s="3"/>
      <c r="F162" s="2"/>
      <c r="H162" s="2">
        <f t="shared" si="122"/>
        <v>1</v>
      </c>
      <c r="I162" s="2"/>
      <c r="J162" s="3"/>
      <c r="K162" s="2"/>
      <c r="P162" s="2"/>
    </row>
    <row r="163" spans="1:16" x14ac:dyDescent="0.35">
      <c r="A163" s="26"/>
      <c r="B163" s="2"/>
      <c r="C163" s="2"/>
      <c r="D163" s="2"/>
      <c r="E163" s="3"/>
      <c r="F163" s="2"/>
      <c r="H163" s="2">
        <f t="shared" si="122"/>
        <v>1</v>
      </c>
      <c r="I163" s="2"/>
      <c r="J163" s="3"/>
      <c r="K163" s="2"/>
      <c r="P163" s="2"/>
    </row>
    <row r="164" spans="1:16" x14ac:dyDescent="0.35">
      <c r="A164" s="26"/>
      <c r="B164" s="2"/>
      <c r="C164" s="2"/>
      <c r="D164" s="2"/>
      <c r="E164" s="3"/>
      <c r="F164" s="2"/>
      <c r="H164" s="2">
        <f t="shared" si="122"/>
        <v>1</v>
      </c>
      <c r="I164" s="2"/>
      <c r="J164" s="3"/>
      <c r="K164" s="2"/>
      <c r="P164" s="2"/>
    </row>
    <row r="165" spans="1:16" x14ac:dyDescent="0.35">
      <c r="A165" s="26"/>
      <c r="B165" s="2"/>
      <c r="C165" s="2"/>
      <c r="D165" s="2"/>
      <c r="E165" s="3"/>
      <c r="F165" s="2"/>
      <c r="H165" s="2">
        <f t="shared" si="122"/>
        <v>1</v>
      </c>
      <c r="I165" s="2"/>
      <c r="J165" s="3"/>
      <c r="K165" s="2"/>
      <c r="P165" s="2"/>
    </row>
    <row r="166" spans="1:16" x14ac:dyDescent="0.35">
      <c r="A166" s="26"/>
      <c r="B166" s="2"/>
      <c r="C166" s="2"/>
      <c r="D166" s="2"/>
      <c r="E166" s="3"/>
      <c r="F166" s="2"/>
      <c r="H166" s="2">
        <f t="shared" si="122"/>
        <v>1</v>
      </c>
      <c r="I166" s="2"/>
      <c r="J166" s="3"/>
      <c r="K166" s="2"/>
      <c r="P166" s="2"/>
    </row>
    <row r="167" spans="1:16" x14ac:dyDescent="0.35">
      <c r="A167" s="26"/>
      <c r="B167" s="2"/>
      <c r="C167" s="2"/>
      <c r="D167" s="2"/>
      <c r="E167" s="3"/>
      <c r="F167" s="2"/>
      <c r="H167" s="2">
        <f t="shared" si="122"/>
        <v>1</v>
      </c>
      <c r="I167" s="2"/>
      <c r="J167" s="3"/>
      <c r="K167" s="2"/>
      <c r="P167" s="2"/>
    </row>
    <row r="168" spans="1:16" x14ac:dyDescent="0.35">
      <c r="A168" s="26"/>
      <c r="B168" s="2"/>
      <c r="C168" s="2"/>
      <c r="D168" s="2"/>
      <c r="E168" s="3"/>
      <c r="F168" s="2"/>
      <c r="H168" s="2">
        <f t="shared" si="122"/>
        <v>1</v>
      </c>
      <c r="I168" s="2"/>
      <c r="J168" s="3"/>
      <c r="K168" s="2"/>
      <c r="P168" s="2"/>
    </row>
    <row r="169" spans="1:16" x14ac:dyDescent="0.35">
      <c r="A169" s="26"/>
      <c r="B169" s="2"/>
      <c r="C169" s="2"/>
      <c r="D169" s="2"/>
      <c r="E169" s="3"/>
      <c r="F169" s="2"/>
      <c r="H169" s="2">
        <f t="shared" si="122"/>
        <v>1</v>
      </c>
      <c r="I169" s="2"/>
      <c r="J169" s="3"/>
      <c r="K169" s="2"/>
      <c r="P169" s="2"/>
    </row>
    <row r="170" spans="1:16" x14ac:dyDescent="0.35">
      <c r="A170" s="26"/>
      <c r="B170" s="2"/>
      <c r="C170" s="2"/>
      <c r="D170" s="2"/>
      <c r="E170" s="3"/>
      <c r="F170" s="2"/>
      <c r="H170" s="2">
        <f t="shared" si="122"/>
        <v>1</v>
      </c>
      <c r="I170" s="2"/>
      <c r="J170" s="3"/>
      <c r="K170" s="2"/>
      <c r="P170" s="2"/>
    </row>
    <row r="171" spans="1:16" x14ac:dyDescent="0.35">
      <c r="A171" s="26"/>
      <c r="B171" s="2"/>
      <c r="C171" s="2"/>
      <c r="D171" s="2"/>
      <c r="E171" s="3"/>
      <c r="F171" s="2"/>
      <c r="H171" s="2">
        <f t="shared" si="122"/>
        <v>1</v>
      </c>
      <c r="I171" s="2"/>
      <c r="J171" s="3"/>
      <c r="K171" s="2"/>
      <c r="P171" s="2"/>
    </row>
    <row r="172" spans="1:16" x14ac:dyDescent="0.35">
      <c r="A172" s="26"/>
      <c r="B172" s="2"/>
      <c r="C172" s="2"/>
      <c r="D172" s="2"/>
      <c r="E172" s="3"/>
      <c r="F172" s="2"/>
      <c r="H172" s="2">
        <f t="shared" si="122"/>
        <v>1</v>
      </c>
      <c r="I172" s="2"/>
      <c r="J172" s="3"/>
      <c r="K172" s="2"/>
      <c r="P172" s="2"/>
    </row>
    <row r="173" spans="1:16" x14ac:dyDescent="0.35">
      <c r="A173" s="26"/>
      <c r="B173" s="2"/>
      <c r="C173" s="2"/>
      <c r="D173" s="2"/>
      <c r="E173" s="3"/>
      <c r="F173" s="2"/>
      <c r="H173" s="2">
        <f t="shared" si="122"/>
        <v>1</v>
      </c>
      <c r="I173" s="2"/>
      <c r="J173" s="3"/>
      <c r="K173" s="2"/>
      <c r="P173" s="2"/>
    </row>
    <row r="174" spans="1:16" x14ac:dyDescent="0.35">
      <c r="A174" s="26"/>
      <c r="B174" s="2"/>
      <c r="C174" s="2"/>
      <c r="D174" s="2"/>
      <c r="E174" s="3"/>
      <c r="F174" s="2"/>
      <c r="H174" s="2">
        <f t="shared" si="122"/>
        <v>1</v>
      </c>
      <c r="I174" s="2"/>
      <c r="J174" s="3"/>
      <c r="K174" s="2"/>
      <c r="P174" s="2"/>
    </row>
    <row r="175" spans="1:16" x14ac:dyDescent="0.35">
      <c r="A175" s="26"/>
      <c r="B175" s="2"/>
      <c r="C175" s="2"/>
      <c r="D175" s="2"/>
      <c r="E175" s="3"/>
      <c r="F175" s="2"/>
      <c r="H175" s="2">
        <f t="shared" si="122"/>
        <v>1</v>
      </c>
      <c r="I175" s="2"/>
      <c r="J175" s="3"/>
      <c r="K175" s="2"/>
      <c r="P175" s="2"/>
    </row>
    <row r="176" spans="1:16" x14ac:dyDescent="0.35">
      <c r="A176" s="26"/>
      <c r="B176" s="2"/>
      <c r="C176" s="2"/>
      <c r="D176" s="2"/>
      <c r="E176" s="3"/>
      <c r="F176" s="2"/>
      <c r="H176" s="2">
        <f t="shared" si="122"/>
        <v>1</v>
      </c>
      <c r="I176" s="2"/>
      <c r="J176" s="3"/>
      <c r="K176" s="2"/>
      <c r="P176" s="2"/>
    </row>
    <row r="177" spans="1:16" x14ac:dyDescent="0.35">
      <c r="A177" s="26"/>
      <c r="B177" s="2"/>
      <c r="C177" s="2"/>
      <c r="D177" s="2"/>
      <c r="E177" s="3"/>
      <c r="F177" s="2"/>
      <c r="H177" s="2">
        <f t="shared" si="122"/>
        <v>1</v>
      </c>
      <c r="I177" s="2"/>
      <c r="J177" s="3"/>
      <c r="K177" s="2"/>
      <c r="P177" s="2"/>
    </row>
    <row r="178" spans="1:16" x14ac:dyDescent="0.35">
      <c r="A178" s="26"/>
      <c r="B178" s="2"/>
      <c r="C178" s="2"/>
      <c r="D178" s="2"/>
      <c r="E178" s="3"/>
      <c r="F178" s="2"/>
      <c r="H178" s="2">
        <f t="shared" si="122"/>
        <v>1</v>
      </c>
      <c r="I178" s="2"/>
      <c r="J178" s="3"/>
      <c r="K178" s="2"/>
      <c r="P178" s="2"/>
    </row>
    <row r="179" spans="1:16" x14ac:dyDescent="0.35">
      <c r="A179" s="26"/>
      <c r="B179" s="2"/>
      <c r="C179" s="2"/>
      <c r="D179" s="2"/>
      <c r="E179" s="3"/>
      <c r="F179" s="2"/>
      <c r="H179" s="2">
        <f t="shared" si="122"/>
        <v>1</v>
      </c>
      <c r="I179" s="2"/>
      <c r="J179" s="3"/>
      <c r="K179" s="2"/>
      <c r="P179" s="2"/>
    </row>
    <row r="180" spans="1:16" x14ac:dyDescent="0.35">
      <c r="A180" s="26"/>
      <c r="B180" s="2"/>
      <c r="C180" s="2"/>
      <c r="D180" s="2"/>
      <c r="E180" s="3"/>
      <c r="F180" s="2"/>
      <c r="H180" s="2">
        <f t="shared" si="122"/>
        <v>1</v>
      </c>
      <c r="I180" s="2"/>
      <c r="J180" s="3"/>
      <c r="K180" s="2"/>
      <c r="P180" s="2"/>
    </row>
    <row r="181" spans="1:16" x14ac:dyDescent="0.35">
      <c r="A181" s="26"/>
      <c r="B181" s="2"/>
      <c r="C181" s="2"/>
      <c r="D181" s="2"/>
      <c r="E181" s="3"/>
      <c r="F181" s="2"/>
      <c r="H181" s="2">
        <f t="shared" si="122"/>
        <v>1</v>
      </c>
      <c r="I181" s="2"/>
      <c r="J181" s="3"/>
      <c r="K181" s="2"/>
      <c r="P181" s="2"/>
    </row>
    <row r="182" spans="1:16" x14ac:dyDescent="0.35">
      <c r="A182" s="26"/>
      <c r="B182" s="2"/>
      <c r="C182" s="2"/>
      <c r="D182" s="2"/>
      <c r="E182" s="3"/>
      <c r="F182" s="2"/>
      <c r="H182" s="2">
        <f t="shared" si="122"/>
        <v>1</v>
      </c>
      <c r="I182" s="2"/>
      <c r="J182" s="3"/>
      <c r="K182" s="2"/>
      <c r="P182" s="2"/>
    </row>
    <row r="183" spans="1:16" x14ac:dyDescent="0.35">
      <c r="A183" s="26"/>
      <c r="B183" s="2"/>
      <c r="C183" s="2"/>
      <c r="D183" s="2"/>
      <c r="E183" s="3"/>
      <c r="F183" s="2"/>
      <c r="H183" s="2">
        <f t="shared" si="122"/>
        <v>1</v>
      </c>
      <c r="I183" s="2"/>
      <c r="J183" s="3"/>
      <c r="K183" s="2"/>
      <c r="P183" s="2"/>
    </row>
    <row r="184" spans="1:16" x14ac:dyDescent="0.35">
      <c r="A184" s="26"/>
      <c r="B184" s="2"/>
      <c r="C184" s="2"/>
      <c r="D184" s="2"/>
      <c r="E184" s="3"/>
      <c r="F184" s="2"/>
      <c r="H184" s="2">
        <f t="shared" si="122"/>
        <v>1</v>
      </c>
      <c r="I184" s="2"/>
      <c r="J184" s="3"/>
      <c r="K184" s="2"/>
      <c r="P184" s="2"/>
    </row>
    <row r="185" spans="1:16" x14ac:dyDescent="0.35">
      <c r="A185" s="26"/>
      <c r="B185" s="2"/>
      <c r="C185" s="2"/>
      <c r="D185" s="2"/>
      <c r="E185" s="3"/>
      <c r="F185" s="2"/>
      <c r="H185" s="2">
        <f t="shared" si="122"/>
        <v>1</v>
      </c>
      <c r="I185" s="2"/>
      <c r="J185" s="3"/>
      <c r="K185" s="2"/>
      <c r="P185" s="2"/>
    </row>
    <row r="186" spans="1:16" x14ac:dyDescent="0.35">
      <c r="A186" s="26"/>
      <c r="B186" s="2"/>
      <c r="C186" s="2"/>
      <c r="D186" s="2"/>
      <c r="E186" s="3"/>
      <c r="F186" s="2"/>
      <c r="H186" s="2">
        <f t="shared" si="122"/>
        <v>1</v>
      </c>
      <c r="I186" s="2"/>
      <c r="J186" s="3"/>
      <c r="K186" s="2"/>
      <c r="P186" s="2"/>
    </row>
    <row r="187" spans="1:16" x14ac:dyDescent="0.35">
      <c r="A187" s="26"/>
      <c r="B187" s="2"/>
      <c r="C187" s="2"/>
      <c r="D187" s="2"/>
      <c r="E187" s="3"/>
      <c r="F187" s="2"/>
      <c r="H187" s="2">
        <f t="shared" si="122"/>
        <v>1</v>
      </c>
      <c r="I187" s="2"/>
      <c r="J187" s="3"/>
      <c r="K187" s="2"/>
      <c r="P187" s="2"/>
    </row>
    <row r="188" spans="1:16" x14ac:dyDescent="0.35">
      <c r="A188" s="26"/>
      <c r="B188" s="2"/>
      <c r="C188" s="2"/>
      <c r="D188" s="2"/>
      <c r="E188" s="3"/>
      <c r="F188" s="2"/>
      <c r="H188" s="2">
        <f t="shared" si="122"/>
        <v>1</v>
      </c>
      <c r="I188" s="2"/>
      <c r="J188" s="3"/>
      <c r="K188" s="2"/>
      <c r="P188" s="2"/>
    </row>
    <row r="189" spans="1:16" x14ac:dyDescent="0.35">
      <c r="A189" s="26"/>
      <c r="B189" s="2"/>
      <c r="C189" s="2"/>
      <c r="D189" s="2"/>
      <c r="E189" s="3"/>
      <c r="F189" s="2"/>
      <c r="H189" s="2">
        <f t="shared" si="122"/>
        <v>1</v>
      </c>
      <c r="I189" s="2"/>
      <c r="J189" s="3"/>
      <c r="K189" s="2"/>
      <c r="P189" s="2"/>
    </row>
    <row r="190" spans="1:16" x14ac:dyDescent="0.35">
      <c r="A190" s="26"/>
      <c r="B190" s="2"/>
      <c r="C190" s="2"/>
      <c r="D190" s="2"/>
      <c r="E190" s="3"/>
      <c r="F190" s="2"/>
      <c r="H190" s="2">
        <f t="shared" si="122"/>
        <v>1</v>
      </c>
      <c r="I190" s="2"/>
      <c r="J190" s="3"/>
      <c r="K190" s="2"/>
      <c r="P190" s="2"/>
    </row>
    <row r="191" spans="1:16" x14ac:dyDescent="0.35">
      <c r="A191" s="26"/>
      <c r="B191" s="2"/>
      <c r="C191" s="2"/>
      <c r="D191" s="2"/>
      <c r="E191" s="3"/>
      <c r="F191" s="2"/>
      <c r="H191" s="2">
        <f t="shared" si="122"/>
        <v>1</v>
      </c>
      <c r="I191" s="2"/>
      <c r="J191" s="3"/>
      <c r="K191" s="2"/>
      <c r="P191" s="2"/>
    </row>
    <row r="192" spans="1:16" x14ac:dyDescent="0.35">
      <c r="A192" s="26"/>
      <c r="B192" s="2"/>
      <c r="C192" s="2"/>
      <c r="D192" s="2"/>
      <c r="E192" s="3"/>
      <c r="F192" s="2"/>
      <c r="H192" s="2">
        <f t="shared" si="122"/>
        <v>1</v>
      </c>
      <c r="I192" s="2"/>
      <c r="J192" s="3"/>
      <c r="K192" s="2"/>
      <c r="P192" s="2"/>
    </row>
    <row r="193" spans="1:16" x14ac:dyDescent="0.35">
      <c r="A193" s="26"/>
      <c r="B193" s="2"/>
      <c r="C193" s="2"/>
      <c r="D193" s="2"/>
      <c r="E193" s="3"/>
      <c r="F193" s="2"/>
      <c r="H193" s="2">
        <f t="shared" si="122"/>
        <v>1</v>
      </c>
      <c r="I193" s="2"/>
      <c r="J193" s="3"/>
      <c r="K193" s="2"/>
      <c r="P193" s="2"/>
    </row>
    <row r="194" spans="1:16" x14ac:dyDescent="0.35">
      <c r="A194" s="26"/>
      <c r="B194" s="2"/>
      <c r="C194" s="2"/>
      <c r="D194" s="2"/>
      <c r="E194" s="3"/>
      <c r="F194" s="2"/>
      <c r="H194" s="2">
        <f t="shared" si="122"/>
        <v>1</v>
      </c>
      <c r="I194" s="2"/>
      <c r="J194" s="3"/>
      <c r="K194" s="2"/>
      <c r="P194" s="2"/>
    </row>
    <row r="195" spans="1:16" x14ac:dyDescent="0.35">
      <c r="A195" s="26"/>
      <c r="B195" s="2"/>
      <c r="C195" s="2"/>
      <c r="D195" s="2"/>
      <c r="E195" s="3"/>
      <c r="F195" s="2"/>
      <c r="H195" s="2">
        <f t="shared" si="122"/>
        <v>1</v>
      </c>
      <c r="I195" s="2"/>
      <c r="J195" s="3"/>
      <c r="K195" s="2"/>
      <c r="P195" s="2"/>
    </row>
    <row r="196" spans="1:16" x14ac:dyDescent="0.35">
      <c r="A196" s="26"/>
      <c r="B196" s="2"/>
      <c r="C196" s="2"/>
      <c r="D196" s="2"/>
      <c r="E196" s="3"/>
      <c r="F196" s="2"/>
      <c r="H196" s="2">
        <f t="shared" si="122"/>
        <v>1</v>
      </c>
      <c r="I196" s="2"/>
      <c r="J196" s="3"/>
      <c r="K196" s="2"/>
      <c r="P196" s="2"/>
    </row>
    <row r="197" spans="1:16" x14ac:dyDescent="0.35">
      <c r="A197" s="26"/>
      <c r="B197" s="2"/>
      <c r="C197" s="2"/>
      <c r="D197" s="2"/>
      <c r="E197" s="3"/>
      <c r="F197" s="2"/>
      <c r="H197" s="2">
        <f t="shared" si="122"/>
        <v>1</v>
      </c>
      <c r="I197" s="2"/>
      <c r="J197" s="3"/>
      <c r="K197" s="2"/>
      <c r="P197" s="2"/>
    </row>
    <row r="198" spans="1:16" x14ac:dyDescent="0.35">
      <c r="A198" s="26"/>
      <c r="B198" s="2"/>
      <c r="C198" s="2"/>
      <c r="D198" s="2"/>
      <c r="E198" s="3"/>
      <c r="F198" s="2"/>
      <c r="H198" s="2">
        <f t="shared" si="122"/>
        <v>1</v>
      </c>
      <c r="I198" s="2"/>
      <c r="J198" s="3"/>
      <c r="K198" s="2"/>
      <c r="P198" s="2"/>
    </row>
    <row r="199" spans="1:16" x14ac:dyDescent="0.35">
      <c r="A199" s="26"/>
      <c r="B199" s="2"/>
      <c r="C199" s="2"/>
      <c r="D199" s="2"/>
      <c r="E199" s="3"/>
      <c r="F199" s="2"/>
      <c r="H199" s="2">
        <f t="shared" si="122"/>
        <v>1</v>
      </c>
      <c r="I199" s="2"/>
      <c r="J199" s="3"/>
      <c r="K199" s="2"/>
      <c r="P199" s="2"/>
    </row>
    <row r="200" spans="1:16" x14ac:dyDescent="0.35">
      <c r="A200" s="26"/>
      <c r="B200" s="2"/>
      <c r="C200" s="2"/>
      <c r="D200" s="2"/>
      <c r="E200" s="3"/>
      <c r="F200" s="2"/>
      <c r="H200" s="2">
        <f t="shared" si="122"/>
        <v>1</v>
      </c>
      <c r="I200" s="2"/>
      <c r="J200" s="3"/>
      <c r="K200" s="2"/>
      <c r="P200" s="2"/>
    </row>
    <row r="201" spans="1:16" x14ac:dyDescent="0.35">
      <c r="A201" s="26"/>
      <c r="B201" s="2"/>
      <c r="C201" s="2"/>
      <c r="D201" s="2"/>
      <c r="E201" s="3"/>
      <c r="F201" s="2"/>
      <c r="H201" s="2">
        <f t="shared" si="122"/>
        <v>1</v>
      </c>
      <c r="I201" s="2"/>
      <c r="J201" s="3"/>
      <c r="K201" s="2"/>
      <c r="P201" s="2"/>
    </row>
    <row r="202" spans="1:16" x14ac:dyDescent="0.35">
      <c r="A202" s="26"/>
      <c r="B202" s="2"/>
      <c r="C202" s="2"/>
      <c r="D202" s="2"/>
      <c r="E202" s="3"/>
      <c r="F202" s="2"/>
      <c r="H202" s="2">
        <f t="shared" si="122"/>
        <v>1</v>
      </c>
      <c r="I202" s="2"/>
      <c r="J202" s="3"/>
      <c r="K202" s="2"/>
      <c r="P202" s="2"/>
    </row>
    <row r="203" spans="1:16" x14ac:dyDescent="0.35">
      <c r="A203" s="26"/>
      <c r="B203" s="2"/>
      <c r="C203" s="2"/>
      <c r="D203" s="2"/>
      <c r="E203" s="3"/>
      <c r="F203" s="2"/>
      <c r="H203" s="2">
        <f t="shared" si="122"/>
        <v>1</v>
      </c>
      <c r="I203" s="2"/>
      <c r="J203" s="3"/>
      <c r="K203" s="2"/>
      <c r="P203" s="2"/>
    </row>
    <row r="204" spans="1:16" x14ac:dyDescent="0.35">
      <c r="A204" s="26"/>
      <c r="B204" s="2"/>
      <c r="C204" s="2"/>
      <c r="D204" s="2"/>
      <c r="E204" s="3"/>
      <c r="F204" s="2"/>
      <c r="H204" s="2">
        <f t="shared" si="122"/>
        <v>1</v>
      </c>
      <c r="I204" s="2"/>
      <c r="J204" s="3"/>
      <c r="K204" s="2"/>
      <c r="P204" s="2"/>
    </row>
    <row r="205" spans="1:16" x14ac:dyDescent="0.35">
      <c r="A205" s="26"/>
      <c r="B205" s="2"/>
      <c r="C205" s="2"/>
      <c r="D205" s="2"/>
      <c r="E205" s="3"/>
      <c r="F205" s="2"/>
      <c r="H205" s="2">
        <f t="shared" si="122"/>
        <v>1</v>
      </c>
      <c r="I205" s="2"/>
      <c r="J205" s="3"/>
      <c r="K205" s="2"/>
      <c r="P205" s="2"/>
    </row>
    <row r="206" spans="1:16" x14ac:dyDescent="0.35">
      <c r="A206" s="26"/>
      <c r="B206" s="2"/>
      <c r="C206" s="2"/>
      <c r="D206" s="2"/>
      <c r="E206" s="3"/>
      <c r="F206" s="2"/>
      <c r="H206" s="2">
        <f t="shared" si="122"/>
        <v>1</v>
      </c>
      <c r="I206" s="2"/>
      <c r="J206" s="3"/>
      <c r="K206" s="2"/>
      <c r="P206" s="2"/>
    </row>
    <row r="207" spans="1:16" x14ac:dyDescent="0.35">
      <c r="A207" s="26"/>
      <c r="B207" s="2"/>
      <c r="C207" s="2"/>
      <c r="D207" s="2"/>
      <c r="E207" s="3"/>
      <c r="F207" s="2"/>
      <c r="H207" s="2">
        <f t="shared" ref="H207:H214" si="123">(1+B$6)^-A207</f>
        <v>1</v>
      </c>
      <c r="I207" s="2"/>
      <c r="J207" s="3"/>
      <c r="K207" s="2"/>
      <c r="P207" s="2"/>
    </row>
    <row r="208" spans="1:16" x14ac:dyDescent="0.35">
      <c r="A208" s="26"/>
      <c r="B208" s="2"/>
      <c r="C208" s="2"/>
      <c r="D208" s="2"/>
      <c r="E208" s="3"/>
      <c r="F208" s="2"/>
      <c r="H208" s="2">
        <f t="shared" si="123"/>
        <v>1</v>
      </c>
      <c r="I208" s="2"/>
      <c r="J208" s="3"/>
      <c r="K208" s="2"/>
      <c r="P208" s="2"/>
    </row>
    <row r="209" spans="1:16" x14ac:dyDescent="0.35">
      <c r="A209" s="26"/>
      <c r="B209" s="2"/>
      <c r="C209" s="2"/>
      <c r="D209" s="2"/>
      <c r="E209" s="3"/>
      <c r="F209" s="2"/>
      <c r="H209" s="2">
        <f t="shared" si="123"/>
        <v>1</v>
      </c>
      <c r="I209" s="2"/>
      <c r="J209" s="3"/>
      <c r="K209" s="2"/>
      <c r="P209" s="2"/>
    </row>
    <row r="210" spans="1:16" x14ac:dyDescent="0.35">
      <c r="A210" s="26"/>
      <c r="B210" s="2"/>
      <c r="C210" s="2"/>
      <c r="D210" s="2"/>
      <c r="E210" s="3"/>
      <c r="F210" s="2"/>
      <c r="H210" s="2">
        <f t="shared" si="123"/>
        <v>1</v>
      </c>
      <c r="I210" s="2"/>
      <c r="J210" s="3"/>
      <c r="K210" s="2"/>
      <c r="P210" s="2"/>
    </row>
    <row r="211" spans="1:16" x14ac:dyDescent="0.35">
      <c r="A211" s="26"/>
      <c r="B211" s="2"/>
      <c r="C211" s="2"/>
      <c r="D211" s="2"/>
      <c r="E211" s="3"/>
      <c r="F211" s="2"/>
      <c r="H211" s="2">
        <f t="shared" si="123"/>
        <v>1</v>
      </c>
      <c r="I211" s="2"/>
      <c r="J211" s="3"/>
      <c r="K211" s="2"/>
      <c r="P211" s="2"/>
    </row>
    <row r="212" spans="1:16" x14ac:dyDescent="0.35">
      <c r="A212" s="26"/>
      <c r="B212" s="2"/>
      <c r="C212" s="2"/>
      <c r="D212" s="2"/>
      <c r="E212" s="3"/>
      <c r="F212" s="2"/>
      <c r="H212" s="2">
        <f t="shared" si="123"/>
        <v>1</v>
      </c>
      <c r="I212" s="2"/>
      <c r="J212" s="3"/>
      <c r="K212" s="2"/>
      <c r="P212" s="2"/>
    </row>
    <row r="213" spans="1:16" x14ac:dyDescent="0.35">
      <c r="A213" s="26"/>
      <c r="B213" s="2"/>
      <c r="C213" s="2"/>
      <c r="D213" s="2"/>
      <c r="E213" s="3"/>
      <c r="F213" s="2"/>
      <c r="H213" s="2">
        <f t="shared" si="123"/>
        <v>1</v>
      </c>
      <c r="I213" s="2"/>
      <c r="J213" s="3"/>
      <c r="K213" s="2"/>
      <c r="P213" s="2"/>
    </row>
    <row r="214" spans="1:16" x14ac:dyDescent="0.35">
      <c r="A214" s="26"/>
      <c r="B214" s="2"/>
      <c r="C214" s="2"/>
      <c r="D214" s="2"/>
      <c r="E214" s="3"/>
      <c r="F214" s="2"/>
      <c r="H214" s="2">
        <f t="shared" si="123"/>
        <v>1</v>
      </c>
      <c r="I214" s="2"/>
      <c r="J214" s="3"/>
      <c r="K214" s="2"/>
      <c r="P214" s="2"/>
    </row>
    <row r="215" spans="1:16" x14ac:dyDescent="0.35">
      <c r="B215" s="1"/>
      <c r="C215" s="2"/>
      <c r="D215" s="2"/>
      <c r="I215" s="2"/>
      <c r="J215" s="3"/>
      <c r="K215" s="2"/>
      <c r="P215" s="2"/>
    </row>
    <row r="216" spans="1:16" x14ac:dyDescent="0.35">
      <c r="B216" s="1"/>
      <c r="C216" s="2"/>
      <c r="D216" s="2"/>
      <c r="P216" s="2"/>
    </row>
    <row r="217" spans="1:16" x14ac:dyDescent="0.35">
      <c r="P217" s="2"/>
    </row>
    <row r="218" spans="1:16" x14ac:dyDescent="0.35">
      <c r="P218" s="2"/>
    </row>
    <row r="219" spans="1:16" x14ac:dyDescent="0.35">
      <c r="P219" s="2"/>
    </row>
    <row r="220" spans="1:16" x14ac:dyDescent="0.35">
      <c r="P220" s="2"/>
    </row>
    <row r="221" spans="1:16" x14ac:dyDescent="0.35">
      <c r="P221" s="2"/>
    </row>
    <row r="222" spans="1:16" x14ac:dyDescent="0.35">
      <c r="P222" s="2"/>
    </row>
    <row r="223" spans="1:16" x14ac:dyDescent="0.35">
      <c r="P223" s="2"/>
    </row>
    <row r="224" spans="1:16" x14ac:dyDescent="0.35">
      <c r="P224" s="2"/>
    </row>
    <row r="225" spans="16:16" x14ac:dyDescent="0.35">
      <c r="P225" s="2"/>
    </row>
    <row r="226" spans="16:16" x14ac:dyDescent="0.35">
      <c r="P226" s="2"/>
    </row>
    <row r="227" spans="16:16" x14ac:dyDescent="0.35">
      <c r="P227" s="2"/>
    </row>
    <row r="228" spans="16:16" x14ac:dyDescent="0.35">
      <c r="P228" s="2"/>
    </row>
    <row r="229" spans="16:16" x14ac:dyDescent="0.35">
      <c r="P229" s="2"/>
    </row>
    <row r="230" spans="16:16" x14ac:dyDescent="0.35">
      <c r="P230" s="2"/>
    </row>
    <row r="231" spans="16:16" x14ac:dyDescent="0.35">
      <c r="P231" s="2"/>
    </row>
    <row r="232" spans="16:16" x14ac:dyDescent="0.35">
      <c r="P232" s="2"/>
    </row>
    <row r="233" spans="16:16" x14ac:dyDescent="0.35">
      <c r="P233" s="2"/>
    </row>
    <row r="234" spans="16:16" x14ac:dyDescent="0.35">
      <c r="P234" s="2"/>
    </row>
    <row r="235" spans="16:16" x14ac:dyDescent="0.35">
      <c r="P235" s="2"/>
    </row>
    <row r="236" spans="16:16" x14ac:dyDescent="0.35">
      <c r="P236" s="2"/>
    </row>
    <row r="237" spans="16:16" x14ac:dyDescent="0.35">
      <c r="P237" s="2"/>
    </row>
    <row r="238" spans="16:16" x14ac:dyDescent="0.35">
      <c r="P238" s="2"/>
    </row>
    <row r="239" spans="16:16" x14ac:dyDescent="0.35">
      <c r="P239" s="2"/>
    </row>
    <row r="240" spans="16:16" x14ac:dyDescent="0.35">
      <c r="P240" s="2"/>
    </row>
    <row r="241" spans="16:16" x14ac:dyDescent="0.35">
      <c r="P241" s="2"/>
    </row>
    <row r="242" spans="16:16" x14ac:dyDescent="0.35">
      <c r="P242" s="2"/>
    </row>
    <row r="243" spans="16:16" x14ac:dyDescent="0.35">
      <c r="P243" s="2"/>
    </row>
    <row r="244" spans="16:16" x14ac:dyDescent="0.35">
      <c r="P244" s="2"/>
    </row>
    <row r="245" spans="16:16" x14ac:dyDescent="0.35">
      <c r="P245" s="2"/>
    </row>
    <row r="246" spans="16:16" x14ac:dyDescent="0.35">
      <c r="P246" s="2"/>
    </row>
    <row r="247" spans="16:16" x14ac:dyDescent="0.35">
      <c r="P247" s="2"/>
    </row>
    <row r="248" spans="16:16" x14ac:dyDescent="0.35">
      <c r="P248" s="2"/>
    </row>
    <row r="249" spans="16:16" x14ac:dyDescent="0.35">
      <c r="P249" s="2"/>
    </row>
    <row r="250" spans="16:16" x14ac:dyDescent="0.35">
      <c r="P250" s="2"/>
    </row>
    <row r="251" spans="16:16" x14ac:dyDescent="0.35">
      <c r="P251" s="2"/>
    </row>
    <row r="252" spans="16:16" x14ac:dyDescent="0.35">
      <c r="P252" s="2"/>
    </row>
    <row r="253" spans="16:16" x14ac:dyDescent="0.35">
      <c r="P253" s="2"/>
    </row>
    <row r="254" spans="16:16" x14ac:dyDescent="0.35">
      <c r="P254" s="2"/>
    </row>
    <row r="255" spans="16:16" x14ac:dyDescent="0.35">
      <c r="P255" s="2"/>
    </row>
    <row r="256" spans="16:16" x14ac:dyDescent="0.35">
      <c r="P256" s="2"/>
    </row>
    <row r="257" spans="16:16" x14ac:dyDescent="0.35">
      <c r="P257" s="2"/>
    </row>
    <row r="258" spans="16:16" x14ac:dyDescent="0.35">
      <c r="P258" s="2"/>
    </row>
    <row r="259" spans="16:16" x14ac:dyDescent="0.35">
      <c r="P259" s="2"/>
    </row>
    <row r="260" spans="16:16" x14ac:dyDescent="0.35">
      <c r="P260" s="2"/>
    </row>
    <row r="261" spans="16:16" x14ac:dyDescent="0.35">
      <c r="P261" s="2"/>
    </row>
    <row r="262" spans="16:16" x14ac:dyDescent="0.35">
      <c r="P262" s="2"/>
    </row>
  </sheetData>
  <mergeCells count="4">
    <mergeCell ref="L12:L13"/>
    <mergeCell ref="I12:I13"/>
    <mergeCell ref="J12:J13"/>
    <mergeCell ref="K12:K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Mel</cp:lastModifiedBy>
  <dcterms:created xsi:type="dcterms:W3CDTF">2023-03-17T16:54:41Z</dcterms:created>
  <dcterms:modified xsi:type="dcterms:W3CDTF">2023-04-24T13:13:10Z</dcterms:modified>
</cp:coreProperties>
</file>